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3"/>
  </bookViews>
  <sheets>
    <sheet name="BS" sheetId="1" r:id="rId1"/>
    <sheet name="income" sheetId="2" r:id="rId2"/>
    <sheet name="Equity" sheetId="3" r:id="rId3"/>
    <sheet name="cash flow" sheetId="4" r:id="rId4"/>
  </sheets>
  <definedNames>
    <definedName name="_xlnm.Print_Area" localSheetId="3">'cash flow'!$A:$IV</definedName>
  </definedNames>
  <calcPr fullCalcOnLoad="1"/>
</workbook>
</file>

<file path=xl/sharedStrings.xml><?xml version="1.0" encoding="utf-8"?>
<sst xmlns="http://schemas.openxmlformats.org/spreadsheetml/2006/main" count="152" uniqueCount="115">
  <si>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</si>
  <si>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</si>
  <si>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</si>
  <si>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</si>
  <si>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</si>
  <si>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</si>
  <si>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</si>
  <si>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</si>
  <si>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</si>
  <si>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</si>
  <si>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CONDENSED CONSOLIDATED CASH FLOW STATEMENTS</t>
  </si>
  <si>
    <t>ended</t>
  </si>
  <si>
    <t>Interest income</t>
  </si>
  <si>
    <t>Changes in working capital</t>
  </si>
  <si>
    <t>Interest received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</si>
  <si>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</si>
  <si>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</si>
  <si>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</si>
  <si>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</si>
  <si>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</si>
  <si>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</si>
  <si>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</si>
  <si>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</si>
  <si>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</si>
  <si>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</si>
  <si>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</si>
  <si>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</si>
  <si>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</si>
  <si>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</si>
  <si>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</si>
  <si>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Other Investments</t>
  </si>
  <si>
    <t>CASH FLOWS FROM OPERATING ACTIVITIES</t>
  </si>
  <si>
    <t>Fixed Deposits</t>
  </si>
  <si>
    <t>-Basic</t>
  </si>
  <si>
    <t>-Diluted</t>
  </si>
  <si>
    <t>Adjustments for non-cash flow:-</t>
  </si>
  <si>
    <t>Fixed deposits/short term placement</t>
  </si>
  <si>
    <t>CASH FLOWS FROM INVESTING ACTIVITIES</t>
  </si>
  <si>
    <t>CONDENSED CONSOLIDATED INCOME STATEMENTS</t>
  </si>
  <si>
    <t>Year Ended</t>
  </si>
  <si>
    <t>Profit before tax</t>
  </si>
  <si>
    <t>Tax expense</t>
  </si>
  <si>
    <t>Tax Recoverable</t>
  </si>
  <si>
    <t xml:space="preserve">As At  </t>
  </si>
  <si>
    <t xml:space="preserve">As At </t>
  </si>
  <si>
    <t>to this Interim Financial Report)</t>
  </si>
  <si>
    <t>(The Condensed Consolidated Income Statements should be read in conjunction with the Notes</t>
  </si>
  <si>
    <t>(The Condensed Consolidated Cash Flow Statements should be read in conjunction with the Notes</t>
  </si>
  <si>
    <t>Cash and cash equivalents comprise of:-</t>
  </si>
  <si>
    <t>Cash and bank balances</t>
  </si>
  <si>
    <t>Proceeds from disposal of quoted investments</t>
  </si>
  <si>
    <t>Minority interest</t>
  </si>
  <si>
    <t>CONDENSED CONSOLIDATED STATEMENTS OF CHANGES IN EQUITY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</si>
  <si>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</si>
  <si>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</si>
  <si>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</si>
  <si>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</si>
  <si>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</si>
  <si>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</si>
  <si>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</si>
  <si>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Profits</t>
  </si>
  <si>
    <t>Total</t>
  </si>
  <si>
    <t>(The Condensed Consolidated Statements of Changes in Equity should be read in conjunction with the Notes</t>
  </si>
  <si>
    <t xml:space="preserve"> to this Interim Financial Report)</t>
  </si>
  <si>
    <t>Cash generated from operations</t>
  </si>
  <si>
    <t>Net cash from operating activities</t>
  </si>
  <si>
    <t>Non-Current Assets</t>
  </si>
  <si>
    <t>TOTAL EQUITY</t>
  </si>
  <si>
    <t>Balance as at 1 January 2006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</si>
  <si>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</si>
  <si>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</si>
  <si>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</si>
  <si>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</si>
  <si>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</si>
  <si>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</si>
  <si>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</si>
  <si>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>Net Assets Per Share  (RM)</t>
  </si>
  <si>
    <t xml:space="preserve">Capital and Reserves </t>
  </si>
  <si>
    <t xml:space="preserve"> this Interim Financial Report)</t>
  </si>
  <si>
    <t xml:space="preserve">(The Condensed Consolidated Balance Sheets should be read in conjunction with the Notes to </t>
  </si>
  <si>
    <t>TOTAL NET ASSETS</t>
  </si>
  <si>
    <t>Cash and Bank Balances</t>
  </si>
  <si>
    <t>Tax Liabilities</t>
  </si>
  <si>
    <t>Purchase of property, plant and equipment</t>
  </si>
  <si>
    <t>Total Liabilities</t>
  </si>
  <si>
    <t>Total Assets</t>
  </si>
  <si>
    <t>Tax paid</t>
  </si>
  <si>
    <t xml:space="preserve">ATTRIBUTABLE TO EQUITY HOLDERS OF THE PARENT </t>
  </si>
  <si>
    <t>TOTAL</t>
  </si>
  <si>
    <t>MINORITY</t>
  </si>
  <si>
    <t>INTEREST</t>
  </si>
  <si>
    <t>EQUITY</t>
  </si>
  <si>
    <t>31.12.06</t>
  </si>
  <si>
    <t>Balance as at 1 January 2007</t>
  </si>
  <si>
    <t>Net cash (used in)/from investing activities</t>
  </si>
  <si>
    <t>CASH AND CASH EQUIVALENTS AT BEGINNING OF FINANCIAL PERIOD</t>
  </si>
  <si>
    <t>CASH AND CASH EQUIVALENTS AT END OF FINANCIAL PERIOD</t>
  </si>
  <si>
    <t>Net profit for the financial period</t>
  </si>
  <si>
    <t>Prepaid Land Lease Payment</t>
  </si>
  <si>
    <t>Tax refund</t>
  </si>
  <si>
    <t>Capital refund</t>
  </si>
  <si>
    <t>Purchase of  quoted and unquoted investments</t>
  </si>
  <si>
    <t>AS AT 30 SEPTEMBER  2007</t>
  </si>
  <si>
    <t>30.09.07</t>
  </si>
  <si>
    <t>Trade and Other Payables</t>
  </si>
  <si>
    <t>30.09.06</t>
  </si>
  <si>
    <t>FOR THE QUARTER ENDED 30 SEPTEMBER  2007</t>
  </si>
  <si>
    <t>9 months</t>
  </si>
  <si>
    <t>FOR THE QUARTER ENDED 30 SEPTEMBER 2007</t>
  </si>
  <si>
    <t>ended 30 September 2007</t>
  </si>
  <si>
    <t>Balance as at 30 September 2007</t>
  </si>
  <si>
    <t>ended 30 September 2006</t>
  </si>
  <si>
    <t>Balance as at 30 September 2006</t>
  </si>
  <si>
    <t>NET INCREASE IN CASH AND CASH EQUIVALENTS</t>
  </si>
  <si>
    <t>Short Term Investments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</si>
</sst>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17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72" fontId="0" fillId="0" borderId="0" xfId="15" applyNumberFormat="1" applyAlignment="1">
      <alignment/>
    </xf>
    <xf numFmtId="0" fontId="2" fillId="0" borderId="0" xfId="22" applyFont="1" applyAlignment="1">
      <alignment horizontal="left"/>
      <protection/>
    </xf>
    <xf numFmtId="0" fontId="3" fillId="0" borderId="0" xfId="22" applyFont="1">
      <alignment/>
      <protection/>
    </xf>
    <xf numFmtId="172" fontId="3" fillId="0" borderId="0" xfId="15" applyNumberFormat="1" applyFont="1" applyAlignment="1">
      <alignment/>
    </xf>
    <xf numFmtId="0" fontId="4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172" fontId="3" fillId="0" borderId="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0" xfId="22" applyNumberFormat="1" applyFont="1">
      <alignment/>
      <protection/>
    </xf>
    <xf numFmtId="172" fontId="3" fillId="0" borderId="3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0" fontId="4" fillId="0" borderId="0" xfId="22" applyFont="1">
      <alignment/>
      <protection/>
    </xf>
    <xf numFmtId="172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5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15" applyNumberFormat="1" applyFont="1" applyAlignment="1">
      <alignment horizontal="center"/>
    </xf>
    <xf numFmtId="172" fontId="3" fillId="0" borderId="6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15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22" applyFont="1" applyBorder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22" applyFont="1" applyAlignment="1">
      <alignment horizontal="left"/>
      <protection/>
    </xf>
    <xf numFmtId="172" fontId="4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3" xfId="15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22" applyFont="1" applyAlignment="1">
      <alignment horizontal="left"/>
      <protection/>
    </xf>
    <xf numFmtId="43" fontId="0" fillId="0" borderId="0" xfId="15" applyFont="1" applyBorder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1.57421875" style="0" customWidth="1"/>
    <col min="6" max="6" width="25.140625" style="0" customWidth="1"/>
    <col min="7" max="7" width="11.7109375" style="0" customWidth="1"/>
    <col min="8" max="8" width="5.8515625" style="0" customWidth="1"/>
    <col min="9" max="9" width="11.7109375" style="0" customWidth="1"/>
    <col min="10" max="10" width="5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I1" s="7"/>
    </row>
    <row r="2" spans="1:6" ht="15">
      <c r="A2" s="8"/>
      <c r="B2" s="8"/>
      <c r="C2" s="6"/>
      <c r="D2" s="6"/>
      <c r="E2" s="6"/>
      <c r="F2" s="6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9" ht="15">
      <c r="A4" s="9" t="s">
        <v>102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</row>
    <row r="5" spans="1:9" ht="15">
      <c r="A5" s="9"/>
      <c r="B5" s="9"/>
      <c r="C5" s="6"/>
      <c r="D5" s="6"/>
      <c r="E5" s="6"/>
      <c r="F5" s="6"/>
      <c r="G5" s="27" t="s">
        <v>43</v>
      </c>
      <c r="H5" s="53"/>
      <c r="I5" s="27" t="s">
        <v>44</v>
      </c>
    </row>
    <row r="6" spans="1:9" ht="15">
      <c r="A6" s="6"/>
      <c r="B6" s="6"/>
      <c r="C6" s="6"/>
      <c r="D6" s="6"/>
      <c r="E6" s="6"/>
      <c r="F6" s="6"/>
      <c r="G6" s="27" t="s">
        <v>103</v>
      </c>
      <c r="H6" s="53"/>
      <c r="I6" s="27" t="s">
        <v>92</v>
      </c>
    </row>
    <row r="7" spans="1:9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</row>
    <row r="8" spans="1:9" ht="15">
      <c r="A8" s="6"/>
      <c r="B8" s="6"/>
      <c r="C8" s="6"/>
      <c r="D8" s="6"/>
      <c r="E8" s="6"/>
      <c r="F8" s="6"/>
      <c r="G8" s="27"/>
      <c r="H8" s="53"/>
      <c r="I8" s="72"/>
    </row>
    <row r="9" spans="1:9" ht="15">
      <c r="A9" s="15" t="s">
        <v>66</v>
      </c>
      <c r="B9" s="15"/>
      <c r="C9" s="6"/>
      <c r="D9" s="6"/>
      <c r="E9" s="6"/>
      <c r="F9" s="6"/>
      <c r="G9" s="27"/>
      <c r="H9" s="53"/>
      <c r="I9" s="27"/>
    </row>
    <row r="10" spans="3:9" ht="15">
      <c r="C10" s="6" t="s">
        <v>5</v>
      </c>
      <c r="D10" s="6"/>
      <c r="E10" s="6"/>
      <c r="F10" s="12"/>
      <c r="G10" s="35">
        <v>55911</v>
      </c>
      <c r="H10" s="6"/>
      <c r="I10" s="35">
        <v>100146</v>
      </c>
    </row>
    <row r="11" spans="3:9" ht="15">
      <c r="C11" s="6" t="s">
        <v>98</v>
      </c>
      <c r="D11" s="6"/>
      <c r="E11" s="6"/>
      <c r="F11" s="12"/>
      <c r="G11" s="35">
        <v>43278</v>
      </c>
      <c r="H11" s="6"/>
      <c r="I11" s="35">
        <v>0</v>
      </c>
    </row>
    <row r="12" spans="3:9" ht="15">
      <c r="C12" s="6" t="s">
        <v>30</v>
      </c>
      <c r="D12" s="6"/>
      <c r="E12" s="6"/>
      <c r="F12" s="6"/>
      <c r="G12" s="35">
        <f>15948-4407</f>
        <v>11541</v>
      </c>
      <c r="H12" s="52"/>
      <c r="I12" s="35">
        <v>10463</v>
      </c>
    </row>
    <row r="13" spans="1:9" ht="15">
      <c r="A13" s="15"/>
      <c r="B13" s="15"/>
      <c r="C13" s="6"/>
      <c r="D13" s="6"/>
      <c r="E13" s="6"/>
      <c r="F13" s="6"/>
      <c r="G13" s="7"/>
      <c r="H13" s="6"/>
      <c r="I13" s="7"/>
    </row>
    <row r="14" spans="1:9" ht="15">
      <c r="A14" s="15" t="s">
        <v>6</v>
      </c>
      <c r="B14" s="15"/>
      <c r="C14" s="6"/>
      <c r="D14" s="6"/>
      <c r="E14" s="6"/>
      <c r="F14" s="6"/>
      <c r="G14" s="7"/>
      <c r="H14" s="6"/>
      <c r="I14" s="7"/>
    </row>
    <row r="15" spans="1:9" ht="15">
      <c r="A15" s="6"/>
      <c r="B15" s="6"/>
      <c r="C15" s="6" t="s">
        <v>69</v>
      </c>
      <c r="D15" s="6"/>
      <c r="E15" s="6"/>
      <c r="F15" s="6"/>
      <c r="G15" s="10">
        <f>1184+29+20+189+1220</f>
        <v>2642</v>
      </c>
      <c r="H15" s="6"/>
      <c r="I15" s="10">
        <f>1917+63+102+2557+69</f>
        <v>4708</v>
      </c>
    </row>
    <row r="16" spans="1:9" ht="15">
      <c r="A16" s="6"/>
      <c r="B16" s="6"/>
      <c r="C16" s="6" t="s">
        <v>114</v>
      </c>
      <c r="D16" s="6"/>
      <c r="E16" s="6"/>
      <c r="F16" s="6"/>
      <c r="G16" s="11">
        <v>4407</v>
      </c>
      <c r="H16" s="6"/>
      <c r="I16" s="11">
        <v>0</v>
      </c>
    </row>
    <row r="17" spans="1:9" ht="15">
      <c r="A17" s="6"/>
      <c r="B17" s="6"/>
      <c r="C17" s="6" t="s">
        <v>42</v>
      </c>
      <c r="D17" s="6"/>
      <c r="E17" s="6"/>
      <c r="F17" s="6"/>
      <c r="G17" s="11">
        <v>808</v>
      </c>
      <c r="H17" s="6"/>
      <c r="I17" s="11">
        <v>815</v>
      </c>
    </row>
    <row r="18" spans="1:9" ht="15">
      <c r="A18" s="6"/>
      <c r="B18" s="6"/>
      <c r="C18" s="6" t="s">
        <v>32</v>
      </c>
      <c r="D18" s="6"/>
      <c r="E18" s="6"/>
      <c r="F18" s="6"/>
      <c r="G18" s="11">
        <v>42849</v>
      </c>
      <c r="H18" s="6"/>
      <c r="I18" s="11">
        <v>45246</v>
      </c>
    </row>
    <row r="19" spans="1:9" ht="15">
      <c r="A19" s="6"/>
      <c r="B19" s="6"/>
      <c r="C19" s="6" t="s">
        <v>81</v>
      </c>
      <c r="D19" s="6"/>
      <c r="E19" s="6"/>
      <c r="F19" s="6"/>
      <c r="G19" s="28">
        <v>7649</v>
      </c>
      <c r="H19" s="6"/>
      <c r="I19" s="28">
        <v>460</v>
      </c>
    </row>
    <row r="20" spans="1:9" ht="15">
      <c r="A20" s="6"/>
      <c r="B20" s="6"/>
      <c r="C20" s="6"/>
      <c r="D20" s="6"/>
      <c r="E20" s="6"/>
      <c r="F20" s="6"/>
      <c r="G20" s="35">
        <f>SUM(G15:G19)</f>
        <v>58355</v>
      </c>
      <c r="H20" s="6"/>
      <c r="I20" s="35">
        <f>SUM(I15:I19)</f>
        <v>51229</v>
      </c>
    </row>
    <row r="21" spans="1:9" ht="15">
      <c r="A21" s="6"/>
      <c r="B21" s="6"/>
      <c r="C21" s="6"/>
      <c r="D21" s="6"/>
      <c r="E21" s="6"/>
      <c r="F21" s="6"/>
      <c r="G21" s="35"/>
      <c r="H21" s="6"/>
      <c r="I21" s="35"/>
    </row>
    <row r="22" spans="1:9" ht="15">
      <c r="A22" s="15" t="s">
        <v>85</v>
      </c>
      <c r="B22" s="6"/>
      <c r="C22" s="6"/>
      <c r="D22" s="6"/>
      <c r="E22" s="6"/>
      <c r="F22" s="6"/>
      <c r="G22" s="71">
        <f>+G20+G11+G12+G10</f>
        <v>169085</v>
      </c>
      <c r="H22" s="52"/>
      <c r="I22" s="71">
        <f>+I20+I11+I12+I10</f>
        <v>161838</v>
      </c>
    </row>
    <row r="23" spans="1:9" ht="15">
      <c r="A23" s="6"/>
      <c r="B23" s="6"/>
      <c r="C23" s="6"/>
      <c r="D23" s="6"/>
      <c r="E23" s="6"/>
      <c r="F23" s="6"/>
      <c r="G23" s="35"/>
      <c r="H23" s="52"/>
      <c r="I23" s="35"/>
    </row>
    <row r="24" spans="1:9" ht="15">
      <c r="A24" s="15" t="s">
        <v>7</v>
      </c>
      <c r="B24" s="6"/>
      <c r="C24" s="6"/>
      <c r="D24" s="6"/>
      <c r="E24" s="6"/>
      <c r="F24" s="6"/>
      <c r="G24" s="35"/>
      <c r="H24" s="52"/>
      <c r="I24" s="35"/>
    </row>
    <row r="25" spans="1:9" ht="15">
      <c r="A25" s="6"/>
      <c r="B25" s="6"/>
      <c r="C25" s="6" t="s">
        <v>104</v>
      </c>
      <c r="D25" s="6"/>
      <c r="E25" s="6"/>
      <c r="F25" s="6"/>
      <c r="G25" s="10">
        <f>207+4517+821</f>
        <v>5545</v>
      </c>
      <c r="H25" s="52"/>
      <c r="I25" s="10">
        <f>605+4558+1009</f>
        <v>6172</v>
      </c>
    </row>
    <row r="26" spans="1:9" ht="15">
      <c r="A26" s="6"/>
      <c r="B26" s="6"/>
      <c r="C26" s="6" t="s">
        <v>82</v>
      </c>
      <c r="D26" s="6"/>
      <c r="E26" s="6"/>
      <c r="F26" s="6"/>
      <c r="G26" s="28">
        <v>6</v>
      </c>
      <c r="H26" s="52"/>
      <c r="I26" s="28">
        <v>49</v>
      </c>
    </row>
    <row r="27" spans="1:9" ht="15">
      <c r="A27" s="15" t="s">
        <v>84</v>
      </c>
      <c r="B27" s="6"/>
      <c r="C27" s="6"/>
      <c r="D27" s="6"/>
      <c r="E27" s="6"/>
      <c r="F27" s="6"/>
      <c r="G27" s="71">
        <f>SUM(G25:G26)</f>
        <v>5551</v>
      </c>
      <c r="H27" s="6"/>
      <c r="I27" s="71">
        <f>SUM(I25:I26)</f>
        <v>6221</v>
      </c>
    </row>
    <row r="28" spans="1:9" ht="15">
      <c r="A28" s="15"/>
      <c r="B28" s="6"/>
      <c r="C28" s="6"/>
      <c r="D28" s="6"/>
      <c r="E28" s="6"/>
      <c r="F28" s="6"/>
      <c r="G28" s="35"/>
      <c r="H28" s="6"/>
      <c r="I28" s="35"/>
    </row>
    <row r="29" spans="1:9" ht="15.75" thickBot="1">
      <c r="A29" s="15" t="s">
        <v>80</v>
      </c>
      <c r="B29" s="6"/>
      <c r="C29" s="6"/>
      <c r="D29" s="6"/>
      <c r="E29" s="6"/>
      <c r="F29" s="6"/>
      <c r="G29" s="24">
        <f>+G22-G27</f>
        <v>163534</v>
      </c>
      <c r="H29" s="6"/>
      <c r="I29" s="24">
        <f>+I22-I27</f>
        <v>155617</v>
      </c>
    </row>
    <row r="30" spans="1:9" ht="15.75" thickTop="1">
      <c r="A30" s="6"/>
      <c r="B30" s="6"/>
      <c r="C30" s="6"/>
      <c r="D30" s="6"/>
      <c r="E30" s="6"/>
      <c r="F30" s="6"/>
      <c r="G30" s="35"/>
      <c r="H30" s="52"/>
      <c r="I30" s="35"/>
    </row>
    <row r="31" spans="1:9" ht="15">
      <c r="A31" s="22" t="s">
        <v>77</v>
      </c>
      <c r="B31" s="15"/>
      <c r="D31" s="6"/>
      <c r="E31" s="6"/>
      <c r="F31" s="6"/>
      <c r="G31" s="52"/>
      <c r="I31" s="35"/>
    </row>
    <row r="32" spans="1:9" ht="15">
      <c r="A32" s="6"/>
      <c r="B32" s="6"/>
      <c r="C32" s="6" t="s">
        <v>8</v>
      </c>
      <c r="D32" s="6"/>
      <c r="E32" s="6"/>
      <c r="F32" s="6"/>
      <c r="G32" s="7">
        <v>75000</v>
      </c>
      <c r="I32" s="7">
        <v>75000</v>
      </c>
    </row>
    <row r="33" spans="1:9" ht="15">
      <c r="A33" s="6"/>
      <c r="B33" s="6"/>
      <c r="C33" s="6" t="s">
        <v>9</v>
      </c>
      <c r="D33" s="6"/>
      <c r="E33" s="6"/>
      <c r="F33" s="6"/>
      <c r="G33" s="14">
        <f>24367+23000+33250+7917</f>
        <v>88534</v>
      </c>
      <c r="I33" s="14">
        <v>80617</v>
      </c>
    </row>
    <row r="34" spans="1:9" ht="15">
      <c r="A34" s="6"/>
      <c r="B34" s="6"/>
      <c r="C34" s="6"/>
      <c r="D34" s="6"/>
      <c r="E34" s="6"/>
      <c r="F34" s="6"/>
      <c r="G34" s="7">
        <f>SUM(G32:G33)</f>
        <v>163534</v>
      </c>
      <c r="I34" s="7">
        <f>SUM(I32:I33)</f>
        <v>155617</v>
      </c>
    </row>
    <row r="35" spans="1:9" ht="15">
      <c r="A35" s="6"/>
      <c r="B35" s="6"/>
      <c r="C35" s="6" t="s">
        <v>51</v>
      </c>
      <c r="D35" s="6"/>
      <c r="E35" s="6"/>
      <c r="F35" s="6"/>
      <c r="G35" s="14">
        <v>0</v>
      </c>
      <c r="I35" s="14">
        <v>0</v>
      </c>
    </row>
    <row r="36" spans="1:9" ht="15">
      <c r="A36" s="6"/>
      <c r="B36" s="6"/>
      <c r="C36" s="6"/>
      <c r="D36" s="6"/>
      <c r="E36" s="6"/>
      <c r="F36" s="6"/>
      <c r="G36" s="7"/>
      <c r="I36" s="7"/>
    </row>
    <row r="37" spans="1:9" ht="15.75" thickBot="1">
      <c r="A37" s="15" t="s">
        <v>67</v>
      </c>
      <c r="B37" s="15"/>
      <c r="C37" s="6"/>
      <c r="D37" s="6"/>
      <c r="E37" s="6"/>
      <c r="F37" s="6"/>
      <c r="G37" s="24">
        <f>SUM(G34:G35)</f>
        <v>163534</v>
      </c>
      <c r="I37" s="24">
        <f>SUM(I34:I35)</f>
        <v>155617</v>
      </c>
    </row>
    <row r="38" spans="1:9" ht="15.75" thickTop="1">
      <c r="A38" s="6"/>
      <c r="B38" s="6"/>
      <c r="C38" s="6"/>
      <c r="D38" s="6"/>
      <c r="E38" s="6"/>
      <c r="F38" s="6"/>
      <c r="G38" s="52"/>
      <c r="I38" s="35"/>
    </row>
    <row r="39" spans="1:9" ht="15">
      <c r="A39" s="6" t="s">
        <v>76</v>
      </c>
      <c r="B39" s="15"/>
      <c r="C39" s="6"/>
      <c r="D39" s="6"/>
      <c r="E39" s="6"/>
      <c r="F39" s="6"/>
      <c r="G39" s="17">
        <f>+G29/G32</f>
        <v>2.1804533333333334</v>
      </c>
      <c r="H39" s="6"/>
      <c r="I39" s="17">
        <f>+I29/I32</f>
        <v>2.0748933333333333</v>
      </c>
    </row>
    <row r="40" spans="1:9" ht="15">
      <c r="A40" s="6"/>
      <c r="B40" s="15"/>
      <c r="C40" s="6"/>
      <c r="D40" s="6"/>
      <c r="E40" s="6"/>
      <c r="F40" s="6"/>
      <c r="G40" s="17"/>
      <c r="H40" s="6"/>
      <c r="I40" s="17"/>
    </row>
    <row r="41" spans="1:9" ht="15">
      <c r="A41" s="6"/>
      <c r="B41" s="15"/>
      <c r="C41" s="6"/>
      <c r="D41" s="6"/>
      <c r="E41" s="6"/>
      <c r="F41" s="6"/>
      <c r="G41" s="17"/>
      <c r="H41" s="6"/>
      <c r="I41" s="17"/>
    </row>
    <row r="42" spans="1:9" ht="15">
      <c r="A42" s="6"/>
      <c r="B42" s="15"/>
      <c r="C42" s="6"/>
      <c r="D42" s="6"/>
      <c r="E42" s="6"/>
      <c r="F42" s="6"/>
      <c r="G42" s="17"/>
      <c r="H42" s="6"/>
      <c r="I42" s="17"/>
    </row>
    <row r="43" spans="1:9" ht="15">
      <c r="A43" s="6"/>
      <c r="B43" s="15"/>
      <c r="C43" s="6"/>
      <c r="D43" s="6"/>
      <c r="E43" s="6"/>
      <c r="F43" s="6"/>
      <c r="G43" s="17"/>
      <c r="H43" s="6"/>
      <c r="I43" s="17"/>
    </row>
    <row r="44" spans="1:9" ht="15">
      <c r="A44" s="58" t="s">
        <v>79</v>
      </c>
      <c r="B44" s="6"/>
      <c r="C44" s="15"/>
      <c r="D44" s="15"/>
      <c r="E44" s="15"/>
      <c r="F44" s="15"/>
      <c r="G44" s="16"/>
      <c r="H44" s="15"/>
      <c r="I44" s="16"/>
    </row>
    <row r="45" spans="1:9" ht="15">
      <c r="A45" s="58" t="s">
        <v>78</v>
      </c>
      <c r="B45" s="58"/>
      <c r="C45" s="15"/>
      <c r="D45" s="15"/>
      <c r="E45" s="15"/>
      <c r="F45" s="15"/>
      <c r="G45" s="16"/>
      <c r="H45" s="15"/>
      <c r="I45" s="16"/>
    </row>
  </sheetData>
  <printOptions/>
  <pageMargins left="1" right="0.75" top="1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106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3" t="s">
        <v>27</v>
      </c>
      <c r="G6" s="73"/>
      <c r="H6" s="26"/>
      <c r="I6" s="73" t="s">
        <v>28</v>
      </c>
      <c r="J6" s="73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16</v>
      </c>
      <c r="G7" s="33" t="s">
        <v>23</v>
      </c>
      <c r="H7" s="23"/>
      <c r="I7" s="33" t="s">
        <v>25</v>
      </c>
      <c r="J7" s="33" t="s">
        <v>24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17</v>
      </c>
      <c r="G8" s="33" t="s">
        <v>17</v>
      </c>
      <c r="H8" s="23"/>
      <c r="I8" s="33" t="s">
        <v>39</v>
      </c>
      <c r="J8" s="33" t="s">
        <v>39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103</v>
      </c>
      <c r="G9" s="34" t="s">
        <v>105</v>
      </c>
      <c r="H9" s="23"/>
      <c r="I9" s="34" t="s">
        <v>103</v>
      </c>
      <c r="J9" s="34" t="s">
        <v>105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4</v>
      </c>
      <c r="G10" s="33" t="s">
        <v>4</v>
      </c>
      <c r="H10" s="20"/>
      <c r="I10" s="33" t="s">
        <v>4</v>
      </c>
      <c r="J10" s="3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18</v>
      </c>
      <c r="B12" s="20"/>
      <c r="C12" s="20"/>
      <c r="D12" s="20"/>
      <c r="E12" s="20"/>
      <c r="F12" s="7">
        <v>3376</v>
      </c>
      <c r="G12" s="7">
        <v>2229</v>
      </c>
      <c r="H12" s="7"/>
      <c r="I12" s="7">
        <v>9503</v>
      </c>
      <c r="J12" s="7">
        <v>5857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19</v>
      </c>
      <c r="B14" s="20"/>
      <c r="C14" s="20"/>
      <c r="D14" s="20"/>
      <c r="E14" s="29"/>
      <c r="F14" s="35">
        <v>599</v>
      </c>
      <c r="G14" s="35">
        <v>516</v>
      </c>
      <c r="H14" s="35"/>
      <c r="I14" s="35">
        <v>4189</v>
      </c>
      <c r="J14" s="35">
        <v>1253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35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20</v>
      </c>
      <c r="B16" s="20"/>
      <c r="C16" s="20"/>
      <c r="D16" s="20"/>
      <c r="E16" s="29"/>
      <c r="F16" s="35">
        <v>-934</v>
      </c>
      <c r="G16" s="35">
        <v>-515</v>
      </c>
      <c r="H16" s="7"/>
      <c r="I16" s="35">
        <v>-3269</v>
      </c>
      <c r="J16" s="35">
        <v>-2364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35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21</v>
      </c>
      <c r="B18" s="20"/>
      <c r="C18" s="20"/>
      <c r="D18" s="20"/>
      <c r="E18" s="29"/>
      <c r="F18" s="14">
        <v>-184</v>
      </c>
      <c r="G18" s="14">
        <v>-215</v>
      </c>
      <c r="H18" s="7"/>
      <c r="I18" s="14">
        <v>-2506</v>
      </c>
      <c r="J18" s="14">
        <v>-693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40</v>
      </c>
      <c r="B20" s="20"/>
      <c r="C20" s="20"/>
      <c r="D20" s="20"/>
      <c r="E20" s="20"/>
      <c r="F20" s="7">
        <f>SUM(F12:F18)</f>
        <v>2857</v>
      </c>
      <c r="G20" s="7">
        <f>SUM(G12:G18)</f>
        <v>2015</v>
      </c>
      <c r="H20" s="7"/>
      <c r="I20" s="7">
        <f>SUM(I12:I18)</f>
        <v>7917</v>
      </c>
      <c r="J20" s="7">
        <f>SUM(J12:J18)</f>
        <v>4053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41</v>
      </c>
      <c r="B22" s="20"/>
      <c r="C22" s="20"/>
      <c r="D22" s="20"/>
      <c r="E22" s="20"/>
      <c r="F22" s="14">
        <v>0</v>
      </c>
      <c r="G22" s="14">
        <v>0</v>
      </c>
      <c r="H22" s="7"/>
      <c r="I22" s="14">
        <v>0</v>
      </c>
      <c r="J22" s="14">
        <v>0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7"/>
      <c r="G23" s="7"/>
      <c r="H23" s="7"/>
      <c r="I23" s="7"/>
      <c r="J23" s="7"/>
      <c r="K23" s="35"/>
      <c r="L23" s="35"/>
      <c r="M23" s="35"/>
      <c r="N23" s="32"/>
      <c r="O23" s="31"/>
      <c r="P23" s="31"/>
      <c r="Q23" s="31"/>
    </row>
    <row r="24" spans="1:17" ht="15.75" thickBot="1">
      <c r="A24" s="22" t="s">
        <v>97</v>
      </c>
      <c r="B24" s="20"/>
      <c r="C24" s="20"/>
      <c r="D24" s="20"/>
      <c r="E24" s="20"/>
      <c r="F24" s="24">
        <f>SUM(F20:F22)</f>
        <v>2857</v>
      </c>
      <c r="G24" s="24">
        <f>SUM(G20:G22)</f>
        <v>2015</v>
      </c>
      <c r="H24" s="35"/>
      <c r="I24" s="24">
        <f>SUM(I20:I22)</f>
        <v>7917</v>
      </c>
      <c r="J24" s="24">
        <f>SUM(J20:J22)</f>
        <v>4053</v>
      </c>
      <c r="K24" s="35"/>
      <c r="L24" s="35"/>
      <c r="M24" s="35"/>
      <c r="N24" s="32"/>
      <c r="O24" s="31"/>
      <c r="P24" s="31"/>
      <c r="Q24" s="31"/>
    </row>
    <row r="25" spans="1:17" ht="15.75" thickTop="1">
      <c r="A25" s="22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2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73</v>
      </c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">
      <c r="A28" s="20" t="s">
        <v>74</v>
      </c>
      <c r="B28" s="20"/>
      <c r="C28" s="20"/>
      <c r="D28" s="20"/>
      <c r="E28" s="20"/>
      <c r="F28" s="7">
        <v>2857</v>
      </c>
      <c r="G28" s="7">
        <v>1989</v>
      </c>
      <c r="H28" s="7"/>
      <c r="I28" s="7">
        <v>7917</v>
      </c>
      <c r="J28" s="7">
        <v>3875</v>
      </c>
      <c r="K28" s="35"/>
      <c r="L28" s="35"/>
      <c r="M28" s="35"/>
      <c r="N28" s="32"/>
      <c r="O28" s="31"/>
      <c r="P28" s="31"/>
      <c r="Q28" s="31"/>
    </row>
    <row r="29" spans="1:17" ht="15">
      <c r="A29" s="20" t="s">
        <v>51</v>
      </c>
      <c r="B29" s="20"/>
      <c r="C29" s="20"/>
      <c r="D29" s="20"/>
      <c r="E29" s="20"/>
      <c r="F29" s="7">
        <v>0</v>
      </c>
      <c r="G29" s="7">
        <v>26</v>
      </c>
      <c r="H29" s="7"/>
      <c r="I29" s="7">
        <v>0</v>
      </c>
      <c r="J29" s="7">
        <v>178</v>
      </c>
      <c r="K29" s="35"/>
      <c r="L29" s="35"/>
      <c r="M29" s="35"/>
      <c r="N29" s="32"/>
      <c r="O29" s="31"/>
      <c r="P29" s="31"/>
      <c r="Q29" s="31"/>
    </row>
    <row r="30" spans="1:17" ht="15">
      <c r="A30" s="20"/>
      <c r="B30" s="20"/>
      <c r="C30" s="20"/>
      <c r="D30" s="20"/>
      <c r="E30" s="20"/>
      <c r="F30" s="14"/>
      <c r="G30" s="14"/>
      <c r="H30" s="7"/>
      <c r="I30" s="14"/>
      <c r="J30" s="14"/>
      <c r="K30" s="35"/>
      <c r="L30" s="35"/>
      <c r="M30" s="35"/>
      <c r="N30" s="32"/>
      <c r="O30" s="31"/>
      <c r="P30" s="31"/>
      <c r="Q30" s="31"/>
    </row>
    <row r="31" spans="1:17" ht="15">
      <c r="A31" s="20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.75" thickBot="1">
      <c r="A32" s="22"/>
      <c r="B32" s="20"/>
      <c r="C32" s="20"/>
      <c r="D32" s="20"/>
      <c r="E32" s="20"/>
      <c r="F32" s="24">
        <f>SUM(F28:F29)</f>
        <v>2857</v>
      </c>
      <c r="G32" s="24">
        <f>SUM(G28:G30)</f>
        <v>2015</v>
      </c>
      <c r="H32" s="7"/>
      <c r="I32" s="24">
        <f>SUM(I28:I30)</f>
        <v>7917</v>
      </c>
      <c r="J32" s="24">
        <f>SUM(J28:J30)</f>
        <v>4053</v>
      </c>
      <c r="K32" s="35"/>
      <c r="L32" s="35"/>
      <c r="M32" s="35"/>
      <c r="N32" s="32"/>
      <c r="O32" s="31"/>
      <c r="P32" s="31"/>
      <c r="Q32" s="31"/>
    </row>
    <row r="33" spans="1:17" ht="15.75" thickTop="1">
      <c r="A33" s="22"/>
      <c r="B33" s="20"/>
      <c r="C33" s="20"/>
      <c r="D33" s="20"/>
      <c r="E33" s="20"/>
      <c r="F33" s="35"/>
      <c r="G33" s="35"/>
      <c r="H33" s="7"/>
      <c r="I33" s="35"/>
      <c r="J33" s="35"/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">
      <c r="A35" s="20" t="s">
        <v>75</v>
      </c>
      <c r="B35" s="18"/>
      <c r="C35" s="20"/>
      <c r="D35" s="36" t="s">
        <v>33</v>
      </c>
      <c r="E35" s="20"/>
      <c r="F35" s="38">
        <f>F28/75000*100</f>
        <v>3.8093333333333335</v>
      </c>
      <c r="G35" s="38">
        <f>G28/75000*100</f>
        <v>2.6519999999999997</v>
      </c>
      <c r="H35" s="35"/>
      <c r="I35" s="38">
        <f>I28/75000*100</f>
        <v>10.556000000000001</v>
      </c>
      <c r="J35" s="38">
        <f>J28/75000*100</f>
        <v>5.166666666666667</v>
      </c>
      <c r="K35" s="38"/>
      <c r="L35" s="38"/>
      <c r="M35" s="38"/>
      <c r="N35" s="32"/>
      <c r="O35" s="31"/>
      <c r="P35" s="31"/>
      <c r="Q35" s="31"/>
    </row>
    <row r="36" spans="1:17" ht="15">
      <c r="A36" s="20"/>
      <c r="B36" s="18"/>
      <c r="C36" s="36"/>
      <c r="D36" s="36" t="s">
        <v>34</v>
      </c>
      <c r="E36" s="20"/>
      <c r="F36" s="62" t="s">
        <v>29</v>
      </c>
      <c r="G36" s="62" t="s">
        <v>29</v>
      </c>
      <c r="H36" s="70"/>
      <c r="I36" s="62" t="s">
        <v>29</v>
      </c>
      <c r="J36" s="62" t="s">
        <v>29</v>
      </c>
      <c r="K36" s="39"/>
      <c r="L36" s="62"/>
      <c r="M36" s="62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7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7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/>
      <c r="B39" s="20"/>
      <c r="C39" s="20"/>
      <c r="D39" s="20"/>
      <c r="E39" s="7"/>
      <c r="F39" s="7"/>
      <c r="G39" s="7"/>
      <c r="H39" s="7"/>
      <c r="I39" s="7"/>
      <c r="J39" s="7"/>
      <c r="K39" s="35"/>
      <c r="L39" s="35"/>
      <c r="M39" s="35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6"/>
      <c r="B41" s="20"/>
      <c r="C41" s="20"/>
      <c r="D41" s="20"/>
      <c r="E41" s="20"/>
      <c r="F41" s="20"/>
      <c r="G41" s="25"/>
      <c r="H41" s="20"/>
      <c r="I41" s="20"/>
      <c r="J41" s="20"/>
      <c r="K41" s="40"/>
      <c r="L41" s="40"/>
      <c r="M41" s="40"/>
      <c r="N41" s="32"/>
      <c r="O41" s="31"/>
      <c r="P41" s="31"/>
      <c r="Q41" s="31"/>
    </row>
    <row r="42" spans="1:17" ht="15">
      <c r="A42" s="6"/>
      <c r="B42" s="20"/>
      <c r="C42" s="20"/>
      <c r="D42" s="20"/>
      <c r="E42" s="20"/>
      <c r="F42" s="20"/>
      <c r="G42" s="20"/>
      <c r="H42" s="20"/>
      <c r="I42" s="20"/>
      <c r="J42" s="20"/>
      <c r="K42" s="40"/>
      <c r="L42" s="40"/>
      <c r="M42" s="40"/>
      <c r="N42" s="32"/>
      <c r="O42" s="31"/>
      <c r="P42" s="31"/>
      <c r="Q42" s="31"/>
    </row>
    <row r="43" spans="1:13" ht="15">
      <c r="A43" s="58" t="s">
        <v>46</v>
      </c>
      <c r="B43" s="20"/>
      <c r="C43" s="20"/>
      <c r="D43" s="20"/>
      <c r="E43" s="20"/>
      <c r="F43" s="20"/>
      <c r="G43" s="37"/>
      <c r="H43" s="20"/>
      <c r="I43" s="20"/>
      <c r="J43" s="20"/>
      <c r="K43" s="40"/>
      <c r="L43" s="40"/>
      <c r="M43" s="37"/>
    </row>
    <row r="44" spans="1:13" ht="15">
      <c r="A44" s="58" t="s">
        <v>45</v>
      </c>
      <c r="B44" s="20"/>
      <c r="C44" s="20"/>
      <c r="D44" s="18"/>
      <c r="E44" s="18"/>
      <c r="F44" s="18"/>
      <c r="G44" s="18"/>
      <c r="H44" s="18"/>
      <c r="I44" s="18"/>
      <c r="J44" s="18"/>
      <c r="K44" s="41"/>
      <c r="L44" s="41"/>
      <c r="M44" s="18"/>
    </row>
    <row r="45" spans="1:14" ht="15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40"/>
      <c r="L45" s="40"/>
      <c r="M45" s="20"/>
      <c r="N45" s="4"/>
    </row>
    <row r="46" spans="11:12" ht="12.75">
      <c r="K46" s="31"/>
      <c r="L46" s="31"/>
    </row>
  </sheetData>
  <mergeCells count="2">
    <mergeCell ref="F6:G6"/>
    <mergeCell ref="I6:J6"/>
  </mergeCells>
  <printOptions/>
  <pageMargins left="1.05" right="0.25" top="1" bottom="0.75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3" max="3" width="3.8515625" style="0" customWidth="1"/>
    <col min="4" max="4" width="8.8515625" style="0" customWidth="1"/>
    <col min="5" max="5" width="9.7109375" style="0" customWidth="1"/>
    <col min="6" max="6" width="10.57421875" style="0" customWidth="1"/>
    <col min="7" max="7" width="11.851562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10.7109375" style="0" customWidth="1"/>
  </cols>
  <sheetData>
    <row r="1" spans="1:13" ht="15.75">
      <c r="A1" s="19" t="s">
        <v>0</v>
      </c>
      <c r="L1" s="26"/>
      <c r="M1" s="26"/>
    </row>
    <row r="2" spans="1:13" ht="12.75">
      <c r="A2" s="26"/>
      <c r="L2" s="26"/>
      <c r="M2" s="26"/>
    </row>
    <row r="3" spans="1:13" ht="15">
      <c r="A3" s="22" t="s">
        <v>52</v>
      </c>
      <c r="L3" s="20"/>
      <c r="M3" s="20"/>
    </row>
    <row r="4" spans="1:13" ht="15">
      <c r="A4" s="22" t="s">
        <v>108</v>
      </c>
      <c r="L4" s="20"/>
      <c r="M4" s="20"/>
    </row>
    <row r="5" spans="1:13" ht="15">
      <c r="A5" s="22"/>
      <c r="L5" s="20"/>
      <c r="M5" s="20"/>
    </row>
    <row r="6" spans="5:13" ht="14.25">
      <c r="E6" s="21" t="s">
        <v>87</v>
      </c>
      <c r="J6" s="50" t="s">
        <v>89</v>
      </c>
      <c r="K6" s="50" t="s">
        <v>88</v>
      </c>
      <c r="L6" s="33"/>
      <c r="M6" s="33"/>
    </row>
    <row r="7" spans="5:13" ht="14.25">
      <c r="E7" s="21"/>
      <c r="J7" s="50" t="s">
        <v>90</v>
      </c>
      <c r="K7" s="50" t="s">
        <v>91</v>
      </c>
      <c r="L7" s="33"/>
      <c r="M7" s="33"/>
    </row>
    <row r="8" spans="1:13" ht="14.25">
      <c r="A8" s="26"/>
      <c r="B8" s="26"/>
      <c r="C8" s="26"/>
      <c r="D8" s="26"/>
      <c r="E8" s="50" t="s">
        <v>53</v>
      </c>
      <c r="F8" s="50" t="s">
        <v>54</v>
      </c>
      <c r="G8" s="50" t="s">
        <v>55</v>
      </c>
      <c r="H8" s="50" t="s">
        <v>56</v>
      </c>
      <c r="I8" s="50"/>
      <c r="J8" s="50"/>
      <c r="K8" s="50"/>
      <c r="L8" s="33"/>
      <c r="M8" s="33"/>
    </row>
    <row r="9" spans="1:13" ht="14.25">
      <c r="A9" s="26"/>
      <c r="B9" s="26"/>
      <c r="C9" s="26"/>
      <c r="D9" s="26"/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/>
      <c r="K9" s="50"/>
      <c r="L9" s="34"/>
      <c r="M9" s="34"/>
    </row>
    <row r="10" spans="1:14" ht="14.25">
      <c r="A10" s="26"/>
      <c r="B10" s="26"/>
      <c r="C10" s="26"/>
      <c r="D10" s="26"/>
      <c r="E10" s="50" t="s">
        <v>4</v>
      </c>
      <c r="F10" s="50" t="s">
        <v>4</v>
      </c>
      <c r="G10" s="50" t="s">
        <v>4</v>
      </c>
      <c r="H10" s="50" t="s">
        <v>4</v>
      </c>
      <c r="I10" s="50" t="s">
        <v>4</v>
      </c>
      <c r="J10" s="50" t="s">
        <v>4</v>
      </c>
      <c r="K10" s="50" t="s">
        <v>4</v>
      </c>
      <c r="L10" s="27"/>
      <c r="M10" s="59"/>
      <c r="N10" s="31"/>
    </row>
    <row r="11" spans="1:14" ht="14.25">
      <c r="A11" s="21" t="s">
        <v>107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59"/>
      <c r="N11" s="31"/>
    </row>
    <row r="12" spans="1:14" ht="15">
      <c r="A12" s="51" t="s">
        <v>109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5"/>
      <c r="N12" s="31"/>
    </row>
    <row r="13" spans="1:14" ht="15">
      <c r="A13" s="26"/>
      <c r="B13" s="26"/>
      <c r="C13" s="26"/>
      <c r="D13" s="26"/>
      <c r="E13" s="43"/>
      <c r="F13" s="43"/>
      <c r="G13" s="43"/>
      <c r="H13" s="43"/>
      <c r="I13" s="43"/>
      <c r="J13" s="43"/>
      <c r="K13" s="43"/>
      <c r="L13" s="35"/>
      <c r="M13" s="35"/>
      <c r="N13" s="31"/>
    </row>
    <row r="14" spans="1:14" ht="15">
      <c r="A14" s="26" t="s">
        <v>93</v>
      </c>
      <c r="B14" s="26"/>
      <c r="C14" s="26"/>
      <c r="D14" s="26"/>
      <c r="E14" s="30">
        <v>75000</v>
      </c>
      <c r="F14" s="30">
        <f>+F29</f>
        <v>24367</v>
      </c>
      <c r="G14" s="30">
        <v>23000</v>
      </c>
      <c r="H14" s="30">
        <v>33250</v>
      </c>
      <c r="I14" s="30">
        <f>SUM(E14:H14)</f>
        <v>155617</v>
      </c>
      <c r="J14" s="30">
        <v>0</v>
      </c>
      <c r="K14" s="30">
        <f>SUM(I14:J14)</f>
        <v>155617</v>
      </c>
      <c r="L14" s="35"/>
      <c r="M14" s="35"/>
      <c r="N14" s="31"/>
    </row>
    <row r="15" spans="1:14" ht="15">
      <c r="A15" s="26"/>
      <c r="B15" s="26"/>
      <c r="C15" s="26"/>
      <c r="D15" s="26"/>
      <c r="E15" s="30"/>
      <c r="F15" s="30"/>
      <c r="G15" s="30"/>
      <c r="H15" s="30"/>
      <c r="I15" s="30"/>
      <c r="J15" s="30"/>
      <c r="K15" s="30"/>
      <c r="L15" s="35"/>
      <c r="M15" s="35"/>
      <c r="N15" s="31"/>
    </row>
    <row r="16" spans="1:14" ht="15">
      <c r="A16" s="26" t="s">
        <v>97</v>
      </c>
      <c r="B16" s="26"/>
      <c r="C16" s="26"/>
      <c r="D16" s="26"/>
      <c r="E16" s="30">
        <v>0</v>
      </c>
      <c r="F16" s="30">
        <v>0</v>
      </c>
      <c r="G16" s="30">
        <v>0</v>
      </c>
      <c r="H16" s="30">
        <f>+income!I28</f>
        <v>7917</v>
      </c>
      <c r="I16" s="30">
        <f>SUM(E16:H16)</f>
        <v>7917</v>
      </c>
      <c r="J16" s="30">
        <v>0</v>
      </c>
      <c r="K16" s="30">
        <f>SUM(I16:J16)</f>
        <v>7917</v>
      </c>
      <c r="L16" s="35"/>
      <c r="M16" s="35"/>
      <c r="N16" s="31"/>
    </row>
    <row r="17" spans="1:14" ht="15">
      <c r="A17" s="26"/>
      <c r="B17" s="26"/>
      <c r="C17" s="26"/>
      <c r="D17" s="26"/>
      <c r="E17" s="30"/>
      <c r="F17" s="30"/>
      <c r="G17" s="30"/>
      <c r="H17" s="30"/>
      <c r="I17" s="30"/>
      <c r="J17" s="30"/>
      <c r="K17" s="30"/>
      <c r="L17" s="35"/>
      <c r="M17" s="35"/>
      <c r="N17" s="31"/>
    </row>
    <row r="18" spans="1:14" ht="15.75" thickBot="1">
      <c r="A18" s="26" t="s">
        <v>110</v>
      </c>
      <c r="B18" s="26"/>
      <c r="C18" s="26"/>
      <c r="D18" s="26"/>
      <c r="E18" s="64">
        <f>SUM(E14:E17)</f>
        <v>75000</v>
      </c>
      <c r="F18" s="64">
        <f>SUM(F14:F17)</f>
        <v>24367</v>
      </c>
      <c r="G18" s="64">
        <f>SUM(G14:G17)</f>
        <v>23000</v>
      </c>
      <c r="H18" s="64">
        <f>SUM(H14:H16)</f>
        <v>41167</v>
      </c>
      <c r="I18" s="64">
        <f>SUM(E18:H18)</f>
        <v>163534</v>
      </c>
      <c r="J18" s="64">
        <f>SUM(J14:J17)</f>
        <v>0</v>
      </c>
      <c r="K18" s="64">
        <f>SUM(K14:K17)</f>
        <v>163534</v>
      </c>
      <c r="L18" s="35"/>
      <c r="M18" s="35"/>
      <c r="N18" s="31"/>
    </row>
    <row r="19" spans="1:14" ht="15.75" thickTop="1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0"/>
      <c r="L19" s="35"/>
      <c r="M19" s="35"/>
      <c r="N19" s="31"/>
    </row>
    <row r="20" spans="1:14" ht="15">
      <c r="A20" s="26"/>
      <c r="B20" s="26"/>
      <c r="C20" s="26"/>
      <c r="D20" s="26"/>
      <c r="E20" s="30"/>
      <c r="F20" s="30"/>
      <c r="G20" s="30"/>
      <c r="H20" s="30"/>
      <c r="I20" s="30"/>
      <c r="J20" s="30"/>
      <c r="K20" s="30"/>
      <c r="L20" s="35"/>
      <c r="M20" s="35"/>
      <c r="N20" s="31"/>
    </row>
    <row r="21" spans="1:14" ht="15">
      <c r="A21" s="26"/>
      <c r="B21" s="26"/>
      <c r="C21" s="26"/>
      <c r="D21" s="26"/>
      <c r="E21" s="30"/>
      <c r="F21" s="30"/>
      <c r="G21" s="30"/>
      <c r="H21" s="30"/>
      <c r="I21" s="30"/>
      <c r="J21" s="30"/>
      <c r="K21" s="30"/>
      <c r="L21" s="35"/>
      <c r="M21" s="35"/>
      <c r="N21" s="31"/>
    </row>
    <row r="22" spans="1:14" ht="15">
      <c r="A22" s="21" t="s">
        <v>107</v>
      </c>
      <c r="B22" s="26"/>
      <c r="C22" s="26"/>
      <c r="D22" s="26"/>
      <c r="E22" s="30"/>
      <c r="F22" s="30"/>
      <c r="G22" s="30"/>
      <c r="H22" s="30"/>
      <c r="I22" s="30"/>
      <c r="J22" s="30"/>
      <c r="K22" s="30"/>
      <c r="L22" s="35"/>
      <c r="M22" s="35"/>
      <c r="N22" s="31"/>
    </row>
    <row r="23" spans="1:14" ht="15">
      <c r="A23" s="51" t="s">
        <v>111</v>
      </c>
      <c r="B23" s="26"/>
      <c r="C23" s="26"/>
      <c r="D23" s="26"/>
      <c r="E23" s="30"/>
      <c r="F23" s="30"/>
      <c r="G23" s="30"/>
      <c r="H23" s="30"/>
      <c r="I23" s="30"/>
      <c r="J23" s="30"/>
      <c r="K23" s="30"/>
      <c r="L23" s="35"/>
      <c r="M23" s="35"/>
      <c r="N23" s="31"/>
    </row>
    <row r="24" spans="1:14" ht="15">
      <c r="A24" s="26"/>
      <c r="B24" s="26"/>
      <c r="C24" s="26"/>
      <c r="D24" s="26"/>
      <c r="E24" s="30"/>
      <c r="F24" s="30"/>
      <c r="G24" s="30"/>
      <c r="H24" s="30"/>
      <c r="I24" s="30"/>
      <c r="J24" s="30"/>
      <c r="K24" s="30"/>
      <c r="L24" s="35"/>
      <c r="M24" s="35"/>
      <c r="N24" s="31"/>
    </row>
    <row r="25" spans="1:14" ht="15">
      <c r="A25" s="26" t="s">
        <v>68</v>
      </c>
      <c r="B25" s="26"/>
      <c r="C25" s="26"/>
      <c r="D25" s="26"/>
      <c r="E25" s="30">
        <v>75000</v>
      </c>
      <c r="F25" s="30">
        <v>24367</v>
      </c>
      <c r="G25" s="30">
        <v>23000</v>
      </c>
      <c r="H25" s="30">
        <v>32607</v>
      </c>
      <c r="I25" s="30">
        <f>SUM(E25:H25)</f>
        <v>154974</v>
      </c>
      <c r="J25" s="30">
        <v>200</v>
      </c>
      <c r="K25" s="30">
        <f>SUM(I25:J25)</f>
        <v>155174</v>
      </c>
      <c r="L25" s="35"/>
      <c r="M25" s="35"/>
      <c r="N25" s="31"/>
    </row>
    <row r="26" spans="1:14" ht="15">
      <c r="A26" s="26"/>
      <c r="B26" s="26"/>
      <c r="C26" s="26"/>
      <c r="D26" s="26"/>
      <c r="E26" s="30"/>
      <c r="F26" s="30"/>
      <c r="G26" s="30"/>
      <c r="H26" s="30"/>
      <c r="I26" s="30"/>
      <c r="J26" s="30"/>
      <c r="K26" s="30"/>
      <c r="L26" s="35"/>
      <c r="M26" s="35"/>
      <c r="N26" s="31"/>
    </row>
    <row r="27" spans="1:14" ht="15">
      <c r="A27" s="26" t="s">
        <v>97</v>
      </c>
      <c r="B27" s="26"/>
      <c r="C27" s="26"/>
      <c r="D27" s="26"/>
      <c r="E27" s="30">
        <v>0</v>
      </c>
      <c r="F27" s="30">
        <v>0</v>
      </c>
      <c r="G27" s="30">
        <v>0</v>
      </c>
      <c r="H27" s="30">
        <v>3875</v>
      </c>
      <c r="I27" s="30">
        <f>SUM(E27:H27)</f>
        <v>3875</v>
      </c>
      <c r="J27" s="30">
        <v>178</v>
      </c>
      <c r="K27" s="30">
        <f>SUM(I27:J27)</f>
        <v>4053</v>
      </c>
      <c r="L27" s="35"/>
      <c r="M27" s="35"/>
      <c r="N27" s="31"/>
    </row>
    <row r="28" spans="1:14" ht="15">
      <c r="A28" s="26"/>
      <c r="B28" s="26"/>
      <c r="C28" s="26"/>
      <c r="D28" s="26"/>
      <c r="E28" s="30"/>
      <c r="F28" s="30"/>
      <c r="G28" s="30"/>
      <c r="H28" s="30"/>
      <c r="I28" s="30"/>
      <c r="J28" s="30"/>
      <c r="K28" s="30"/>
      <c r="L28" s="35"/>
      <c r="M28" s="35"/>
      <c r="N28" s="31"/>
    </row>
    <row r="29" spans="1:14" ht="15.75" thickBot="1">
      <c r="A29" s="26" t="s">
        <v>112</v>
      </c>
      <c r="B29" s="26"/>
      <c r="C29" s="26"/>
      <c r="D29" s="26"/>
      <c r="E29" s="64">
        <f>SUM(E25:E28)</f>
        <v>75000</v>
      </c>
      <c r="F29" s="64">
        <f>SUM(F25:F28)</f>
        <v>24367</v>
      </c>
      <c r="G29" s="64">
        <f>SUM(G25:G27)</f>
        <v>23000</v>
      </c>
      <c r="H29" s="64">
        <f>SUM(H25:H27)</f>
        <v>36482</v>
      </c>
      <c r="I29" s="64">
        <f>SUM(E29:H29)</f>
        <v>158849</v>
      </c>
      <c r="J29" s="64">
        <f>SUM(J25:J28)</f>
        <v>378</v>
      </c>
      <c r="K29" s="64">
        <f>SUM(K25:K27)</f>
        <v>159227</v>
      </c>
      <c r="L29" s="35"/>
      <c r="M29" s="35"/>
      <c r="N29" s="31"/>
    </row>
    <row r="30" spans="1:14" ht="15.75" thickTop="1">
      <c r="A30" s="26"/>
      <c r="B30" s="26"/>
      <c r="C30" s="26"/>
      <c r="D30" s="26"/>
      <c r="E30" s="30"/>
      <c r="F30" s="30"/>
      <c r="G30" s="30"/>
      <c r="H30" s="30"/>
      <c r="I30" s="30"/>
      <c r="J30" s="30"/>
      <c r="K30" s="30"/>
      <c r="L30" s="35"/>
      <c r="M30" s="35"/>
      <c r="N30" s="31"/>
    </row>
    <row r="31" spans="1:14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65"/>
      <c r="L31" s="35"/>
      <c r="M31" s="35"/>
      <c r="N31" s="31"/>
    </row>
    <row r="32" spans="1:14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65"/>
      <c r="L32" s="35"/>
      <c r="M32" s="35"/>
      <c r="N32" s="31"/>
    </row>
    <row r="33" spans="1:14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65"/>
      <c r="L33" s="35"/>
      <c r="M33" s="35"/>
      <c r="N33" s="31"/>
    </row>
    <row r="34" spans="1:14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65"/>
      <c r="L34" s="35"/>
      <c r="M34" s="35"/>
      <c r="N34" s="31"/>
    </row>
    <row r="35" spans="1:14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65"/>
      <c r="L35" s="35"/>
      <c r="M35" s="35"/>
      <c r="N35" s="31"/>
    </row>
    <row r="36" spans="1:14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65"/>
      <c r="L36" s="35"/>
      <c r="M36" s="35"/>
      <c r="N36" s="31"/>
    </row>
    <row r="37" spans="1:14" ht="15">
      <c r="A37" s="26"/>
      <c r="B37" s="26"/>
      <c r="C37" s="26"/>
      <c r="D37" s="26"/>
      <c r="E37" s="65"/>
      <c r="F37" s="65"/>
      <c r="G37" s="65"/>
      <c r="H37" s="65"/>
      <c r="I37" s="65"/>
      <c r="J37" s="65"/>
      <c r="K37" s="65"/>
      <c r="L37" s="35"/>
      <c r="M37" s="35"/>
      <c r="N37" s="31"/>
    </row>
    <row r="38" spans="1:14" ht="15">
      <c r="A38" s="26"/>
      <c r="B38" s="26"/>
      <c r="C38" s="26"/>
      <c r="D38" s="26"/>
      <c r="E38" s="65"/>
      <c r="F38" s="65"/>
      <c r="G38" s="65"/>
      <c r="H38" s="65"/>
      <c r="I38" s="65"/>
      <c r="J38" s="65"/>
      <c r="K38" s="65"/>
      <c r="L38" s="35"/>
      <c r="M38" s="35"/>
      <c r="N38" s="31"/>
    </row>
    <row r="39" spans="1:14" ht="15">
      <c r="A39" s="26"/>
      <c r="B39" s="26"/>
      <c r="C39" s="26"/>
      <c r="D39" s="26"/>
      <c r="E39" s="65"/>
      <c r="F39" s="65"/>
      <c r="G39" s="65"/>
      <c r="H39" s="65"/>
      <c r="I39" s="65"/>
      <c r="J39" s="65"/>
      <c r="K39" s="65"/>
      <c r="L39" s="35"/>
      <c r="M39" s="35"/>
      <c r="N39" s="31"/>
    </row>
    <row r="40" spans="1:14" ht="15">
      <c r="A40" s="26"/>
      <c r="B40" s="26"/>
      <c r="C40" s="26"/>
      <c r="D40" s="26"/>
      <c r="E40" s="65"/>
      <c r="F40" s="65"/>
      <c r="G40" s="65"/>
      <c r="H40" s="65"/>
      <c r="I40" s="65"/>
      <c r="J40" s="65"/>
      <c r="K40" s="65"/>
      <c r="L40" s="35"/>
      <c r="M40" s="35"/>
      <c r="N40" s="31"/>
    </row>
    <row r="41" spans="1:14" ht="15">
      <c r="A41" s="66" t="s">
        <v>62</v>
      </c>
      <c r="B41" s="26"/>
      <c r="C41" s="26"/>
      <c r="D41" s="26"/>
      <c r="E41" s="65"/>
      <c r="F41" s="65"/>
      <c r="G41" s="65"/>
      <c r="H41" s="65"/>
      <c r="I41" s="65"/>
      <c r="J41" s="65"/>
      <c r="K41" s="65"/>
      <c r="L41" s="35"/>
      <c r="M41" s="35"/>
      <c r="N41" s="31"/>
    </row>
    <row r="42" spans="1:14" ht="15">
      <c r="A42" s="66" t="s">
        <v>63</v>
      </c>
      <c r="B42" s="26"/>
      <c r="C42" s="26"/>
      <c r="D42" s="26"/>
      <c r="E42" s="65"/>
      <c r="F42" s="65"/>
      <c r="G42" s="65"/>
      <c r="H42" s="65"/>
      <c r="I42" s="65"/>
      <c r="J42" s="65"/>
      <c r="K42" s="65"/>
      <c r="L42" s="35"/>
      <c r="M42" s="35"/>
      <c r="N42" s="31"/>
    </row>
    <row r="43" spans="2:14" ht="15">
      <c r="B43" s="20"/>
      <c r="C43" s="20"/>
      <c r="D43" s="20"/>
      <c r="E43" s="20"/>
      <c r="F43" s="20"/>
      <c r="G43" s="20"/>
      <c r="H43" s="20"/>
      <c r="I43" s="20"/>
      <c r="J43" s="20"/>
      <c r="K43" s="7"/>
      <c r="L43" s="35"/>
      <c r="M43" s="35"/>
      <c r="N43" s="31"/>
    </row>
    <row r="44" spans="2:14" ht="15">
      <c r="B44" s="20"/>
      <c r="C44" s="20"/>
      <c r="D44" s="20"/>
      <c r="E44" s="20"/>
      <c r="F44" s="20"/>
      <c r="G44" s="20"/>
      <c r="H44" s="20"/>
      <c r="I44" s="20"/>
      <c r="J44" s="20"/>
      <c r="K44" s="35">
        <v>3</v>
      </c>
      <c r="L44" s="35"/>
      <c r="M44" s="35"/>
      <c r="N44" s="31"/>
    </row>
    <row r="45" spans="2:14" ht="15">
      <c r="B45" s="20"/>
      <c r="C45" s="20"/>
      <c r="D45" s="20"/>
      <c r="E45" s="20"/>
      <c r="F45" s="20"/>
      <c r="G45" s="20"/>
      <c r="H45" s="20"/>
      <c r="I45" s="20"/>
      <c r="J45" s="20"/>
      <c r="K45" s="35"/>
      <c r="L45" s="35"/>
      <c r="M45" s="35"/>
      <c r="N45" s="31"/>
    </row>
    <row r="46" spans="2:14" ht="15">
      <c r="B46" s="20"/>
      <c r="C46" s="20"/>
      <c r="D46" s="20"/>
      <c r="E46" s="20"/>
      <c r="F46" s="20"/>
      <c r="G46" s="20"/>
      <c r="H46" s="25"/>
      <c r="I46" s="25"/>
      <c r="J46" s="25"/>
      <c r="K46" s="35"/>
      <c r="L46" s="35"/>
      <c r="M46" s="35"/>
      <c r="N46" s="31"/>
    </row>
    <row r="47" spans="2:14" ht="15.75">
      <c r="B47" s="63"/>
      <c r="C47" s="20"/>
      <c r="D47" s="20"/>
      <c r="E47" s="20"/>
      <c r="F47" s="20"/>
      <c r="G47" s="20"/>
      <c r="H47" s="25"/>
      <c r="I47" s="25"/>
      <c r="J47" s="25"/>
      <c r="K47" s="35"/>
      <c r="L47" s="35"/>
      <c r="M47" s="35"/>
      <c r="N47" s="31"/>
    </row>
    <row r="48" spans="3:14" ht="15">
      <c r="C48" s="20"/>
      <c r="D48" s="20"/>
      <c r="E48" s="20"/>
      <c r="F48" s="20"/>
      <c r="G48" s="20"/>
      <c r="H48" s="20"/>
      <c r="I48" s="20"/>
      <c r="J48" s="20"/>
      <c r="K48" s="35"/>
      <c r="L48" s="35"/>
      <c r="M48" s="35"/>
      <c r="N48" s="31"/>
    </row>
    <row r="49" spans="3:14" ht="15">
      <c r="C49" s="20"/>
      <c r="D49" s="20"/>
      <c r="E49" s="20"/>
      <c r="F49" s="20"/>
      <c r="G49" s="20"/>
      <c r="H49" s="20"/>
      <c r="I49" s="20"/>
      <c r="J49" s="20"/>
      <c r="K49" s="35"/>
      <c r="L49" s="35"/>
      <c r="M49" s="35"/>
      <c r="N49" s="31"/>
    </row>
    <row r="50" spans="2:14" ht="15">
      <c r="B50" s="20"/>
      <c r="C50" s="20"/>
      <c r="D50" s="20"/>
      <c r="E50" s="20"/>
      <c r="F50" s="20"/>
      <c r="G50" s="20"/>
      <c r="H50" s="20"/>
      <c r="I50" s="20"/>
      <c r="J50" s="20"/>
      <c r="K50" s="35"/>
      <c r="L50" s="35"/>
      <c r="M50" s="35"/>
      <c r="N50" s="31"/>
    </row>
    <row r="51" spans="2:14" ht="15">
      <c r="B51" s="20"/>
      <c r="C51" s="20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31"/>
    </row>
    <row r="52" spans="2:14" ht="15">
      <c r="B52" s="20"/>
      <c r="C52" s="20"/>
      <c r="D52" s="20"/>
      <c r="E52" s="20"/>
      <c r="F52" s="20"/>
      <c r="G52" s="20"/>
      <c r="H52" s="20"/>
      <c r="I52" s="20"/>
      <c r="J52" s="20"/>
      <c r="K52" s="35"/>
      <c r="L52" s="35"/>
      <c r="M52" s="35"/>
      <c r="N52" s="31"/>
    </row>
    <row r="53" spans="2:14" ht="15">
      <c r="B53" s="58"/>
      <c r="C53" s="26"/>
      <c r="D53" s="26"/>
      <c r="E53" s="26"/>
      <c r="F53" s="26"/>
      <c r="G53" s="26"/>
      <c r="H53" s="26"/>
      <c r="I53" s="26"/>
      <c r="J53" s="26"/>
      <c r="K53" s="47"/>
      <c r="L53" s="47"/>
      <c r="M53" s="47"/>
      <c r="N53" s="31"/>
    </row>
    <row r="54" spans="2:14" ht="15">
      <c r="B54" s="58"/>
      <c r="C54" s="26"/>
      <c r="D54" s="26"/>
      <c r="E54" s="26"/>
      <c r="F54" s="26"/>
      <c r="G54" s="26"/>
      <c r="H54" s="26"/>
      <c r="I54" s="26"/>
      <c r="J54" s="26"/>
      <c r="K54" s="47"/>
      <c r="L54" s="47"/>
      <c r="M54" s="47"/>
      <c r="N54" s="31"/>
    </row>
    <row r="55" spans="11:14" ht="12.75">
      <c r="K55" s="31"/>
      <c r="M55" s="31"/>
      <c r="N55" s="31"/>
    </row>
    <row r="56" spans="11:14" ht="12.75">
      <c r="K56" s="31"/>
      <c r="M56" s="31"/>
      <c r="N56" s="31"/>
    </row>
    <row r="57" ht="12.75">
      <c r="K57" s="31"/>
    </row>
    <row r="58" ht="12.75">
      <c r="K58" s="31"/>
    </row>
    <row r="59" ht="12.75">
      <c r="K59" s="31"/>
    </row>
  </sheetData>
  <printOptions/>
  <pageMargins left="0.75" right="0.2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13.1406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33"/>
      <c r="L3" s="20"/>
      <c r="M3" s="40"/>
      <c r="N3" s="31"/>
    </row>
    <row r="4" spans="1:15" ht="15">
      <c r="A4" s="22" t="s">
        <v>106</v>
      </c>
      <c r="B4" s="20"/>
      <c r="C4" s="20"/>
      <c r="D4" s="20"/>
      <c r="E4" s="20"/>
      <c r="F4" s="20"/>
      <c r="G4" s="20"/>
      <c r="H4" s="20"/>
      <c r="I4" s="33" t="s">
        <v>107</v>
      </c>
      <c r="J4" s="33"/>
      <c r="K4" s="33" t="s">
        <v>107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11</v>
      </c>
      <c r="J5" s="33"/>
      <c r="K5" s="33" t="s">
        <v>11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103</v>
      </c>
      <c r="J6" s="34"/>
      <c r="K6" s="34" t="s">
        <v>105</v>
      </c>
      <c r="L6" s="20"/>
      <c r="M6" s="49"/>
      <c r="N6" s="31"/>
      <c r="O6" s="31"/>
    </row>
    <row r="7" spans="1:15" ht="15">
      <c r="A7" s="22" t="s">
        <v>31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40</v>
      </c>
      <c r="B8" s="20"/>
      <c r="C8" s="20"/>
      <c r="D8" s="20"/>
      <c r="E8" s="20"/>
      <c r="F8" s="20"/>
      <c r="G8" s="20"/>
      <c r="H8" s="20"/>
      <c r="I8" s="10">
        <f>+income!I20</f>
        <v>7917</v>
      </c>
      <c r="J8" s="35"/>
      <c r="K8" s="10">
        <f>+income!J20</f>
        <v>4053</v>
      </c>
      <c r="L8" s="20"/>
      <c r="M8" s="39"/>
      <c r="N8" s="31"/>
      <c r="O8" s="31"/>
    </row>
    <row r="9" spans="1:15" ht="15">
      <c r="A9" s="20" t="s">
        <v>35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70</v>
      </c>
      <c r="C10" s="20"/>
      <c r="D10" s="20"/>
      <c r="E10" s="20"/>
      <c r="F10" s="20"/>
      <c r="G10" s="20"/>
      <c r="H10" s="20"/>
      <c r="I10" s="11">
        <f>1750-1380-895-1335+1236+243</f>
        <v>-381</v>
      </c>
      <c r="J10" s="35"/>
      <c r="K10" s="11">
        <f>115-306+3-82+667</f>
        <v>397</v>
      </c>
      <c r="L10" s="20"/>
      <c r="M10" s="39"/>
      <c r="N10" s="31"/>
      <c r="O10" s="31"/>
    </row>
    <row r="11" spans="1:15" ht="15">
      <c r="A11" s="20"/>
      <c r="B11" s="20" t="s">
        <v>26</v>
      </c>
      <c r="C11" s="20"/>
      <c r="D11" s="20"/>
      <c r="E11" s="20"/>
      <c r="F11" s="25"/>
      <c r="G11" s="25"/>
      <c r="H11" s="20"/>
      <c r="I11" s="11">
        <v>-165</v>
      </c>
      <c r="J11" s="35"/>
      <c r="K11" s="11">
        <v>-118</v>
      </c>
      <c r="L11" s="20"/>
      <c r="M11" s="39"/>
      <c r="N11" s="31"/>
      <c r="O11" s="31"/>
    </row>
    <row r="12" spans="1:15" ht="15">
      <c r="A12" s="20"/>
      <c r="B12" s="20" t="s">
        <v>12</v>
      </c>
      <c r="C12" s="20"/>
      <c r="D12" s="20"/>
      <c r="E12" s="20"/>
      <c r="F12" s="20"/>
      <c r="G12" s="20"/>
      <c r="H12" s="20"/>
      <c r="I12" s="11">
        <v>-1319</v>
      </c>
      <c r="J12" s="35"/>
      <c r="K12" s="11">
        <v>-1306</v>
      </c>
      <c r="L12" s="20"/>
      <c r="M12" s="39"/>
      <c r="N12" s="69"/>
      <c r="O12" s="31"/>
    </row>
    <row r="13" spans="1:15" ht="15">
      <c r="A13" s="57"/>
      <c r="B13" s="20"/>
      <c r="C13" s="20"/>
      <c r="D13" s="20"/>
      <c r="E13" s="20"/>
      <c r="F13" s="20"/>
      <c r="G13" s="20"/>
      <c r="H13" s="20"/>
      <c r="I13" s="10">
        <f>SUM(I8:I12)</f>
        <v>6052</v>
      </c>
      <c r="J13" s="35"/>
      <c r="K13" s="10">
        <f>SUM(K8:K12)</f>
        <v>3026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13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71</v>
      </c>
      <c r="C16" s="20"/>
      <c r="D16" s="20"/>
      <c r="E16" s="20"/>
      <c r="F16" s="20"/>
      <c r="G16" s="68"/>
      <c r="H16" s="20"/>
      <c r="I16" s="11">
        <f>733+1414+81+618-1152</f>
        <v>1694</v>
      </c>
      <c r="J16" s="35"/>
      <c r="K16" s="11">
        <f>-1127+7802+4548+570+83</f>
        <v>11876</v>
      </c>
      <c r="L16" s="20"/>
      <c r="M16" s="39"/>
      <c r="N16" s="39"/>
      <c r="O16" s="31"/>
    </row>
    <row r="17" spans="1:15" ht="15">
      <c r="A17" s="20"/>
      <c r="B17" s="20" t="s">
        <v>72</v>
      </c>
      <c r="C17" s="20"/>
      <c r="D17" s="20"/>
      <c r="E17" s="20"/>
      <c r="F17" s="20"/>
      <c r="G17" s="20"/>
      <c r="H17" s="20"/>
      <c r="I17" s="11">
        <f>-398-42-187</f>
        <v>-627</v>
      </c>
      <c r="J17" s="35"/>
      <c r="K17" s="11">
        <f>-308-132</f>
        <v>-440</v>
      </c>
      <c r="L17" s="25"/>
      <c r="M17" s="39"/>
      <c r="N17" s="3"/>
      <c r="O17" s="31"/>
    </row>
    <row r="18" spans="1:15" ht="15">
      <c r="A18" s="57" t="s">
        <v>64</v>
      </c>
      <c r="B18" s="20"/>
      <c r="C18" s="20"/>
      <c r="D18" s="20"/>
      <c r="E18" s="20"/>
      <c r="F18" s="20"/>
      <c r="G18" s="20"/>
      <c r="H18" s="20"/>
      <c r="I18" s="10">
        <f>SUM(I13:I17)</f>
        <v>7119</v>
      </c>
      <c r="J18" s="35"/>
      <c r="K18" s="10">
        <f>SUM(K13:K17)</f>
        <v>14462</v>
      </c>
      <c r="L18" s="20"/>
      <c r="M18" s="39"/>
      <c r="N18" s="3"/>
      <c r="O18" s="31"/>
    </row>
    <row r="19" spans="1:15" ht="15">
      <c r="A19" s="20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20"/>
      <c r="B20" s="20" t="s">
        <v>14</v>
      </c>
      <c r="C20" s="20"/>
      <c r="D20" s="20"/>
      <c r="E20" s="20"/>
      <c r="F20" s="20"/>
      <c r="G20" s="20"/>
      <c r="H20" s="20"/>
      <c r="I20" s="11">
        <v>107</v>
      </c>
      <c r="J20" s="35"/>
      <c r="K20" s="11">
        <v>927</v>
      </c>
      <c r="L20" s="20"/>
      <c r="M20" s="39"/>
      <c r="N20" s="3"/>
      <c r="O20" s="31"/>
    </row>
    <row r="21" spans="1:15" ht="15">
      <c r="A21" s="20"/>
      <c r="B21" s="20" t="s">
        <v>99</v>
      </c>
      <c r="C21" s="20"/>
      <c r="D21" s="20"/>
      <c r="E21" s="20"/>
      <c r="F21" s="20"/>
      <c r="G21" s="20"/>
      <c r="H21" s="20"/>
      <c r="I21" s="11">
        <v>57</v>
      </c>
      <c r="J21" s="35"/>
      <c r="K21" s="11">
        <v>0</v>
      </c>
      <c r="L21" s="20"/>
      <c r="M21" s="39"/>
      <c r="N21" s="3"/>
      <c r="O21" s="31"/>
    </row>
    <row r="22" spans="1:15" ht="15">
      <c r="A22" s="20"/>
      <c r="B22" s="20" t="s">
        <v>86</v>
      </c>
      <c r="C22" s="20"/>
      <c r="D22" s="20"/>
      <c r="E22" s="20"/>
      <c r="F22" s="20"/>
      <c r="G22" s="20"/>
      <c r="H22" s="20"/>
      <c r="I22" s="28">
        <v>-50</v>
      </c>
      <c r="J22" s="35"/>
      <c r="K22" s="28">
        <v>-1</v>
      </c>
      <c r="L22" s="20"/>
      <c r="M22" s="39"/>
      <c r="N22" s="3"/>
      <c r="O22" s="31"/>
    </row>
    <row r="23" spans="1:15" ht="15">
      <c r="A23" s="57" t="s">
        <v>65</v>
      </c>
      <c r="B23" s="20"/>
      <c r="C23" s="20"/>
      <c r="D23" s="20"/>
      <c r="E23" s="20"/>
      <c r="F23" s="20"/>
      <c r="G23" s="20"/>
      <c r="H23" s="20"/>
      <c r="I23" s="35">
        <f>SUM(I18:I22)</f>
        <v>7233</v>
      </c>
      <c r="J23" s="35"/>
      <c r="K23" s="35">
        <f>SUM(K18:K22)</f>
        <v>15388</v>
      </c>
      <c r="L23" s="20"/>
      <c r="M23" s="39"/>
      <c r="N23" s="3"/>
      <c r="O23" s="31"/>
    </row>
    <row r="24" spans="1:15" ht="15">
      <c r="A24" s="20"/>
      <c r="B24" s="20"/>
      <c r="C24" s="20"/>
      <c r="D24" s="20"/>
      <c r="E24" s="20"/>
      <c r="F24" s="20"/>
      <c r="G24" s="20"/>
      <c r="H24" s="20"/>
      <c r="I24" s="35"/>
      <c r="J24" s="35"/>
      <c r="K24" s="35"/>
      <c r="L24" s="40"/>
      <c r="M24" s="39"/>
      <c r="N24" s="3"/>
      <c r="O24" s="31"/>
    </row>
    <row r="25" spans="1:15" ht="15">
      <c r="A25" s="22" t="s">
        <v>37</v>
      </c>
      <c r="B25" s="20"/>
      <c r="C25" s="20"/>
      <c r="D25" s="20"/>
      <c r="E25" s="20"/>
      <c r="F25" s="20"/>
      <c r="G25" s="20"/>
      <c r="H25" s="20"/>
      <c r="I25" s="14"/>
      <c r="J25" s="35"/>
      <c r="K25" s="14"/>
      <c r="L25" s="40"/>
      <c r="M25" s="39"/>
      <c r="N25" s="3"/>
      <c r="O25" s="31"/>
    </row>
    <row r="26" spans="1:15" ht="15">
      <c r="A26" s="20"/>
      <c r="B26" s="20" t="s">
        <v>15</v>
      </c>
      <c r="C26" s="20"/>
      <c r="D26" s="20"/>
      <c r="E26" s="20"/>
      <c r="F26" s="20"/>
      <c r="G26" s="20"/>
      <c r="H26" s="20"/>
      <c r="I26" s="11">
        <v>1213</v>
      </c>
      <c r="J26" s="35"/>
      <c r="K26" s="11">
        <v>379</v>
      </c>
      <c r="L26" s="20"/>
      <c r="M26" s="39"/>
      <c r="N26" s="67"/>
      <c r="O26" s="31"/>
    </row>
    <row r="27" spans="1:15" ht="15">
      <c r="A27" s="20"/>
      <c r="B27" s="20" t="s">
        <v>100</v>
      </c>
      <c r="C27" s="20"/>
      <c r="D27" s="20"/>
      <c r="E27" s="20"/>
      <c r="F27" s="20"/>
      <c r="G27" s="20"/>
      <c r="H27" s="20"/>
      <c r="I27" s="11">
        <v>5</v>
      </c>
      <c r="J27" s="35"/>
      <c r="K27" s="11">
        <v>0</v>
      </c>
      <c r="L27" s="20"/>
      <c r="M27" s="39"/>
      <c r="N27" s="67"/>
      <c r="O27" s="31"/>
    </row>
    <row r="28" spans="1:15" ht="15">
      <c r="A28" s="20"/>
      <c r="B28" s="20" t="s">
        <v>22</v>
      </c>
      <c r="C28" s="20"/>
      <c r="D28" s="20"/>
      <c r="E28" s="20"/>
      <c r="F28" s="20"/>
      <c r="G28" s="20"/>
      <c r="H28" s="20"/>
      <c r="I28" s="11">
        <v>122</v>
      </c>
      <c r="J28" s="35"/>
      <c r="K28" s="11">
        <v>88</v>
      </c>
      <c r="L28" s="20"/>
      <c r="M28" s="39"/>
      <c r="N28" s="3"/>
      <c r="O28" s="31"/>
    </row>
    <row r="29" spans="1:15" ht="15">
      <c r="A29" s="20"/>
      <c r="B29" s="20" t="s">
        <v>50</v>
      </c>
      <c r="C29" s="20"/>
      <c r="D29" s="20"/>
      <c r="E29" s="20"/>
      <c r="F29" s="20"/>
      <c r="G29" s="20"/>
      <c r="H29" s="20"/>
      <c r="I29" s="11">
        <v>14146</v>
      </c>
      <c r="J29" s="35"/>
      <c r="K29" s="11">
        <v>2077</v>
      </c>
      <c r="L29" s="20"/>
      <c r="M29" s="39"/>
      <c r="N29" s="67"/>
      <c r="O29" s="31"/>
    </row>
    <row r="30" spans="1:15" ht="15">
      <c r="A30" s="20"/>
      <c r="B30" s="20" t="s">
        <v>83</v>
      </c>
      <c r="C30" s="20"/>
      <c r="D30" s="20"/>
      <c r="E30" s="20"/>
      <c r="F30" s="20"/>
      <c r="G30" s="20"/>
      <c r="H30" s="20"/>
      <c r="I30" s="11">
        <v>-523</v>
      </c>
      <c r="J30" s="35"/>
      <c r="K30" s="11">
        <v>-169</v>
      </c>
      <c r="L30" s="20"/>
      <c r="M30" s="39"/>
      <c r="N30" s="31"/>
      <c r="O30" s="31"/>
    </row>
    <row r="31" spans="1:15" ht="15">
      <c r="A31" s="20"/>
      <c r="B31" s="20" t="s">
        <v>101</v>
      </c>
      <c r="C31" s="20"/>
      <c r="D31" s="20"/>
      <c r="E31" s="20"/>
      <c r="F31" s="20"/>
      <c r="G31" s="20"/>
      <c r="H31" s="20"/>
      <c r="I31" s="28">
        <f>-4406-12998</f>
        <v>-17404</v>
      </c>
      <c r="J31" s="35"/>
      <c r="K31" s="28">
        <v>-1937</v>
      </c>
      <c r="L31" s="20"/>
      <c r="M31" s="39"/>
      <c r="N31" s="31"/>
      <c r="O31" s="31"/>
    </row>
    <row r="32" spans="1:15" ht="15">
      <c r="A32" s="57" t="s">
        <v>94</v>
      </c>
      <c r="B32" s="20"/>
      <c r="C32" s="20"/>
      <c r="D32" s="20"/>
      <c r="E32" s="20"/>
      <c r="F32" s="20"/>
      <c r="G32" s="20"/>
      <c r="H32" s="20"/>
      <c r="I32" s="71">
        <f>SUM(I26:I31)</f>
        <v>-2441</v>
      </c>
      <c r="J32" s="35"/>
      <c r="K32" s="71">
        <f>SUM(K26:K31)</f>
        <v>438</v>
      </c>
      <c r="L32" s="20"/>
      <c r="M32" s="39"/>
      <c r="N32" s="31"/>
      <c r="O32" s="31"/>
    </row>
    <row r="33" spans="1:15" ht="15">
      <c r="A33" s="20"/>
      <c r="B33" s="20"/>
      <c r="C33" s="20"/>
      <c r="D33" s="20"/>
      <c r="E33" s="20"/>
      <c r="F33" s="20"/>
      <c r="G33" s="20"/>
      <c r="H33" s="20"/>
      <c r="I33" s="7"/>
      <c r="J33" s="35"/>
      <c r="K33" s="7"/>
      <c r="L33" s="20"/>
      <c r="M33" s="39"/>
      <c r="N33" s="31"/>
      <c r="O33" s="31"/>
    </row>
    <row r="34" spans="1:15" ht="15">
      <c r="A34" s="20" t="s">
        <v>113</v>
      </c>
      <c r="B34" s="20"/>
      <c r="C34" s="20"/>
      <c r="D34" s="20"/>
      <c r="E34" s="20"/>
      <c r="F34" s="20"/>
      <c r="G34" s="20"/>
      <c r="H34" s="20"/>
      <c r="I34" s="7">
        <f>+I23+I32</f>
        <v>4792</v>
      </c>
      <c r="J34" s="35"/>
      <c r="K34" s="7">
        <f>+K23+K32</f>
        <v>15826</v>
      </c>
      <c r="L34" s="20"/>
      <c r="M34" s="39"/>
      <c r="N34" s="31"/>
      <c r="O34" s="31"/>
    </row>
    <row r="35" spans="1:15" ht="15">
      <c r="A35" s="20" t="s">
        <v>95</v>
      </c>
      <c r="B35" s="20"/>
      <c r="C35" s="20"/>
      <c r="D35" s="20"/>
      <c r="E35" s="20"/>
      <c r="F35" s="20"/>
      <c r="G35" s="20"/>
      <c r="H35" s="20"/>
      <c r="I35" s="7">
        <v>45706</v>
      </c>
      <c r="J35" s="35"/>
      <c r="K35" s="7">
        <v>27375</v>
      </c>
      <c r="L35" s="20"/>
      <c r="M35" s="39"/>
      <c r="N35" s="31"/>
      <c r="O35" s="31"/>
    </row>
    <row r="36" spans="1:15" ht="15.75" thickBot="1">
      <c r="A36" s="20" t="s">
        <v>96</v>
      </c>
      <c r="B36" s="20"/>
      <c r="C36" s="20"/>
      <c r="D36" s="20"/>
      <c r="E36" s="20"/>
      <c r="F36" s="20"/>
      <c r="G36" s="20"/>
      <c r="H36" s="20"/>
      <c r="I36" s="13">
        <f>+I34+I35</f>
        <v>50498</v>
      </c>
      <c r="J36" s="35"/>
      <c r="K36" s="13">
        <f>+K34+K35</f>
        <v>43201</v>
      </c>
      <c r="L36" s="20"/>
      <c r="M36" s="39"/>
      <c r="N36" s="31"/>
      <c r="O36" s="31"/>
    </row>
    <row r="37" spans="1:15" ht="15.75" thickTop="1">
      <c r="A37" s="20"/>
      <c r="B37" s="20"/>
      <c r="C37" s="20"/>
      <c r="D37" s="20"/>
      <c r="E37" s="20"/>
      <c r="F37" s="20"/>
      <c r="G37" s="20"/>
      <c r="H37" s="25"/>
      <c r="I37" s="7"/>
      <c r="J37" s="35"/>
      <c r="K37" s="7"/>
      <c r="L37" s="20"/>
      <c r="M37" s="39"/>
      <c r="N37" s="31"/>
      <c r="O37" s="31"/>
    </row>
    <row r="38" spans="1:15" ht="15.75">
      <c r="A38" s="56" t="s">
        <v>48</v>
      </c>
      <c r="B38" s="20"/>
      <c r="C38" s="20"/>
      <c r="D38" s="20"/>
      <c r="E38" s="20"/>
      <c r="F38" s="20"/>
      <c r="G38" s="20"/>
      <c r="H38" s="20"/>
      <c r="I38" s="7"/>
      <c r="J38" s="35"/>
      <c r="K38" s="7"/>
      <c r="L38" s="20"/>
      <c r="M38" s="39"/>
      <c r="N38" s="31"/>
      <c r="O38" s="31"/>
    </row>
    <row r="39" spans="2:15" ht="15">
      <c r="B39" s="20" t="s">
        <v>36</v>
      </c>
      <c r="C39" s="20"/>
      <c r="D39" s="20"/>
      <c r="E39" s="20"/>
      <c r="F39" s="20"/>
      <c r="G39" s="20"/>
      <c r="H39" s="20"/>
      <c r="I39" s="10">
        <f>+'BS'!G18</f>
        <v>42849</v>
      </c>
      <c r="J39" s="35"/>
      <c r="K39" s="10">
        <v>43017</v>
      </c>
      <c r="L39" s="20"/>
      <c r="M39" s="39"/>
      <c r="N39" s="31"/>
      <c r="O39" s="31"/>
    </row>
    <row r="40" spans="2:15" ht="15">
      <c r="B40" s="20" t="s">
        <v>49</v>
      </c>
      <c r="C40" s="20"/>
      <c r="D40" s="20"/>
      <c r="E40" s="20"/>
      <c r="F40" s="25"/>
      <c r="G40" s="25"/>
      <c r="H40" s="20"/>
      <c r="I40" s="11">
        <f>+'BS'!G19</f>
        <v>7649</v>
      </c>
      <c r="J40" s="35"/>
      <c r="K40" s="11">
        <v>184</v>
      </c>
      <c r="L40" s="20"/>
      <c r="M40" s="39"/>
      <c r="N40" s="31"/>
      <c r="O40" s="31"/>
    </row>
    <row r="41" spans="1:15" ht="15.75" thickBot="1">
      <c r="A41" s="20"/>
      <c r="B41" s="20"/>
      <c r="C41" s="20"/>
      <c r="D41" s="20"/>
      <c r="E41" s="20"/>
      <c r="F41" s="20"/>
      <c r="G41" s="20"/>
      <c r="H41" s="20"/>
      <c r="I41" s="13">
        <f>SUM(I39:I40)</f>
        <v>50498</v>
      </c>
      <c r="J41" s="35"/>
      <c r="K41" s="13">
        <f>SUM(K39:K40)</f>
        <v>43201</v>
      </c>
      <c r="L41" s="20"/>
      <c r="M41" s="39"/>
      <c r="N41" s="31"/>
      <c r="O41" s="31"/>
    </row>
    <row r="42" spans="1:15" ht="15.75" thickTop="1">
      <c r="A42" s="20"/>
      <c r="B42" s="20"/>
      <c r="C42" s="20"/>
      <c r="D42" s="20"/>
      <c r="E42" s="20"/>
      <c r="F42" s="20"/>
      <c r="G42" s="20"/>
      <c r="H42" s="20"/>
      <c r="I42" s="35"/>
      <c r="J42" s="35"/>
      <c r="K42" s="35"/>
      <c r="L42" s="20"/>
      <c r="M42" s="39"/>
      <c r="N42" s="31"/>
      <c r="O42" s="31"/>
    </row>
    <row r="43" spans="1:15" ht="15">
      <c r="A43" s="58" t="s">
        <v>47</v>
      </c>
      <c r="B43" s="26"/>
      <c r="C43" s="26"/>
      <c r="D43" s="26"/>
      <c r="E43" s="26"/>
      <c r="F43" s="26"/>
      <c r="G43" s="26"/>
      <c r="H43" s="26"/>
      <c r="I43" s="7"/>
      <c r="J43" s="35"/>
      <c r="K43" s="7"/>
      <c r="L43" s="20"/>
      <c r="M43" s="39"/>
      <c r="N43" s="31"/>
      <c r="O43" s="31"/>
    </row>
    <row r="44" spans="1:15" ht="15">
      <c r="A44" s="58" t="s">
        <v>45</v>
      </c>
      <c r="B44" s="26"/>
      <c r="C44" s="26"/>
      <c r="D44" s="26"/>
      <c r="E44" s="26"/>
      <c r="F44" s="26"/>
      <c r="G44" s="26"/>
      <c r="H44" s="26"/>
      <c r="I44" s="30"/>
      <c r="J44" s="47"/>
      <c r="K44" s="30"/>
      <c r="L44" s="26"/>
      <c r="M44" s="44"/>
      <c r="N44" s="31"/>
      <c r="O44" s="31"/>
    </row>
    <row r="45" spans="1:15" ht="12.75">
      <c r="A45" s="26"/>
      <c r="B45" s="26"/>
      <c r="C45" s="26"/>
      <c r="D45" s="26"/>
      <c r="E45" s="26"/>
      <c r="F45" s="26"/>
      <c r="G45" s="26"/>
      <c r="H45" s="26"/>
      <c r="I45" s="30"/>
      <c r="J45" s="47"/>
      <c r="K45" s="30"/>
      <c r="L45" s="26"/>
      <c r="M45" s="44"/>
      <c r="N45" s="31"/>
      <c r="O45" s="31"/>
    </row>
    <row r="46" spans="1:15" ht="12.75">
      <c r="A46" s="26"/>
      <c r="B46" s="26"/>
      <c r="C46" s="26"/>
      <c r="D46" s="26"/>
      <c r="E46" s="26"/>
      <c r="F46" s="26"/>
      <c r="G46" s="26"/>
      <c r="H46" s="26"/>
      <c r="I46" s="30"/>
      <c r="J46" s="47"/>
      <c r="L46" s="26"/>
      <c r="M46" s="44"/>
      <c r="N46" s="31"/>
      <c r="O46" s="31"/>
    </row>
    <row r="47" spans="1:15" ht="15">
      <c r="A47" s="40"/>
      <c r="B47" s="40"/>
      <c r="C47" s="40"/>
      <c r="D47" s="40"/>
      <c r="E47" s="40"/>
      <c r="F47" s="20"/>
      <c r="G47" s="20"/>
      <c r="H47" s="20"/>
      <c r="L47" s="26"/>
      <c r="M47" s="44"/>
      <c r="N47" s="31"/>
      <c r="O47" s="31"/>
    </row>
    <row r="48" spans="1:15" ht="15">
      <c r="A48" s="40"/>
      <c r="B48" s="40"/>
      <c r="C48" s="40"/>
      <c r="D48" s="40"/>
      <c r="E48" s="40"/>
      <c r="F48" s="20"/>
      <c r="G48" s="20"/>
      <c r="H48" s="20"/>
      <c r="I48" s="30"/>
      <c r="J48" s="30"/>
      <c r="K48" s="4"/>
      <c r="M48" s="67"/>
      <c r="N48" s="31"/>
      <c r="O48" s="31"/>
    </row>
    <row r="49" spans="1:15" ht="15">
      <c r="A49" s="40"/>
      <c r="B49" s="40"/>
      <c r="C49" s="40"/>
      <c r="D49" s="40"/>
      <c r="E49" s="35"/>
      <c r="F49" s="20"/>
      <c r="G49" s="20"/>
      <c r="H49" s="20"/>
      <c r="I49" s="30"/>
      <c r="J49" s="30"/>
      <c r="K49" s="4"/>
      <c r="M49" s="3"/>
      <c r="N49" s="31"/>
      <c r="O49" s="31"/>
    </row>
    <row r="50" spans="1:15" ht="15">
      <c r="A50" s="40"/>
      <c r="B50" s="40"/>
      <c r="C50" s="40"/>
      <c r="D50" s="40"/>
      <c r="E50" s="35"/>
      <c r="F50" s="20"/>
      <c r="G50" s="20"/>
      <c r="H50" s="20"/>
      <c r="I50" s="30"/>
      <c r="J50" s="30"/>
      <c r="K50" s="4"/>
      <c r="M50" s="3"/>
      <c r="N50" s="31"/>
      <c r="O50" s="31"/>
    </row>
    <row r="51" spans="1:15" ht="15">
      <c r="A51" s="40"/>
      <c r="B51" s="40"/>
      <c r="C51" s="40"/>
      <c r="D51" s="40"/>
      <c r="E51" s="35"/>
      <c r="F51" s="20"/>
      <c r="G51" s="20"/>
      <c r="H51" s="20"/>
      <c r="I51" s="30"/>
      <c r="J51" s="30"/>
      <c r="K51" s="30"/>
      <c r="L51" s="26"/>
      <c r="M51" s="44"/>
      <c r="N51" s="31"/>
      <c r="O51" s="31"/>
    </row>
    <row r="52" spans="1:15" ht="15">
      <c r="A52" s="40"/>
      <c r="B52" s="40"/>
      <c r="C52" s="40"/>
      <c r="D52" s="40"/>
      <c r="E52" s="35"/>
      <c r="F52" s="20"/>
      <c r="G52" s="20"/>
      <c r="H52" s="20"/>
      <c r="I52" s="30"/>
      <c r="J52" s="30"/>
      <c r="K52" s="4"/>
      <c r="M52" s="3"/>
      <c r="N52" s="31"/>
      <c r="O52" s="31"/>
    </row>
    <row r="53" spans="1:13" ht="15">
      <c r="A53" s="40"/>
      <c r="B53" s="40"/>
      <c r="C53" s="40"/>
      <c r="D53" s="40"/>
      <c r="E53" s="35"/>
      <c r="F53" s="20"/>
      <c r="G53" s="20"/>
      <c r="H53" s="20"/>
      <c r="I53" s="43"/>
      <c r="J53" s="43"/>
      <c r="K53" s="2"/>
      <c r="M53" s="3"/>
    </row>
    <row r="54" spans="1:13" ht="15">
      <c r="A54" s="40"/>
      <c r="B54" s="40"/>
      <c r="C54" s="40"/>
      <c r="D54" s="40"/>
      <c r="E54" s="35"/>
      <c r="F54" s="20"/>
      <c r="G54" s="20"/>
      <c r="H54" s="20"/>
      <c r="I54" s="43"/>
      <c r="J54" s="43"/>
      <c r="K54" s="2"/>
      <c r="M54" s="2"/>
    </row>
    <row r="55" spans="1:13" ht="15">
      <c r="A55" s="40"/>
      <c r="B55" s="40"/>
      <c r="C55" s="40"/>
      <c r="D55" s="40"/>
      <c r="E55" s="35"/>
      <c r="F55" s="20"/>
      <c r="G55" s="20"/>
      <c r="H55" s="20"/>
      <c r="I55" s="43"/>
      <c r="J55" s="43"/>
      <c r="K55" s="2"/>
      <c r="M55" s="2"/>
    </row>
    <row r="56" spans="1:13" ht="15">
      <c r="A56" s="40"/>
      <c r="B56" s="40"/>
      <c r="C56" s="40"/>
      <c r="D56" s="40"/>
      <c r="E56" s="48"/>
      <c r="F56" s="40"/>
      <c r="G56" s="40"/>
      <c r="H56" s="40"/>
      <c r="I56" s="43"/>
      <c r="J56" s="43"/>
      <c r="K56" s="2"/>
      <c r="M56" s="2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4"/>
      <c r="J57" s="44"/>
      <c r="K57" s="3"/>
      <c r="L57" s="31"/>
      <c r="M57" s="3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30"/>
      <c r="J58" s="30"/>
      <c r="K58" s="30"/>
      <c r="L58" s="31"/>
      <c r="M58" s="31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4"/>
      <c r="J59" s="44"/>
      <c r="K59" s="3"/>
      <c r="L59" s="32"/>
      <c r="M59" s="32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4"/>
      <c r="J60" s="44"/>
      <c r="K60" s="3"/>
      <c r="L60" s="32"/>
      <c r="M60" s="32"/>
    </row>
    <row r="61" spans="1:13" ht="15">
      <c r="A61" s="40"/>
      <c r="B61" s="40"/>
      <c r="C61" s="40"/>
      <c r="D61" s="40"/>
      <c r="E61" s="40"/>
      <c r="F61" s="40"/>
      <c r="G61" s="40"/>
      <c r="H61" s="40"/>
      <c r="I61" s="44"/>
      <c r="J61" s="44"/>
      <c r="K61" s="3"/>
      <c r="L61" s="32"/>
      <c r="M61" s="32"/>
    </row>
    <row r="62" spans="1:13" ht="15">
      <c r="A62" s="40"/>
      <c r="B62" s="40"/>
      <c r="C62" s="40"/>
      <c r="D62" s="40"/>
      <c r="E62" s="40"/>
      <c r="F62" s="40"/>
      <c r="G62" s="40"/>
      <c r="H62" s="40"/>
      <c r="I62" s="44"/>
      <c r="J62" s="44"/>
      <c r="K62" s="3"/>
      <c r="L62" s="32"/>
      <c r="M62" s="32"/>
    </row>
    <row r="63" spans="1:13" ht="15">
      <c r="A63" s="40"/>
      <c r="B63" s="40"/>
      <c r="C63" s="40"/>
      <c r="D63" s="40"/>
      <c r="E63" s="40"/>
      <c r="F63" s="40"/>
      <c r="G63" s="40"/>
      <c r="H63" s="40"/>
      <c r="I63" s="44"/>
      <c r="J63" s="44"/>
      <c r="K63" s="3"/>
      <c r="L63" s="32"/>
      <c r="M63" s="32"/>
    </row>
    <row r="64" spans="1:13" ht="15">
      <c r="A64" s="40"/>
      <c r="B64" s="40"/>
      <c r="C64" s="40"/>
      <c r="D64" s="40"/>
      <c r="E64" s="40"/>
      <c r="F64" s="40"/>
      <c r="G64" s="40"/>
      <c r="H64" s="40"/>
      <c r="I64" s="44"/>
      <c r="J64" s="44"/>
      <c r="K64" s="3"/>
      <c r="L64" s="32"/>
      <c r="M64" s="32"/>
    </row>
    <row r="65" spans="1:13" ht="15">
      <c r="A65" s="45"/>
      <c r="B65" s="45"/>
      <c r="C65" s="45"/>
      <c r="D65" s="45"/>
      <c r="E65" s="40"/>
      <c r="F65" s="45"/>
      <c r="G65" s="45"/>
      <c r="H65" s="45"/>
      <c r="I65" s="44"/>
      <c r="J65" s="44"/>
      <c r="K65" s="3"/>
      <c r="L65" s="32"/>
      <c r="M65" s="32"/>
    </row>
    <row r="66" spans="1:13" ht="14.25">
      <c r="A66" s="45"/>
      <c r="B66" s="45"/>
      <c r="C66" s="45"/>
      <c r="D66" s="45"/>
      <c r="E66" s="45"/>
      <c r="F66" s="45"/>
      <c r="G66" s="45"/>
      <c r="H66" s="45"/>
      <c r="I66" s="3"/>
      <c r="J66" s="3"/>
      <c r="K66" s="3"/>
      <c r="L66" s="32"/>
      <c r="M66" s="32"/>
    </row>
    <row r="67" spans="1:13" ht="14.25">
      <c r="A67" s="45"/>
      <c r="B67" s="45"/>
      <c r="C67" s="45"/>
      <c r="D67" s="45"/>
      <c r="E67" s="45"/>
      <c r="F67" s="45"/>
      <c r="G67" s="45"/>
      <c r="H67" s="45"/>
      <c r="I67" s="3"/>
      <c r="J67" s="3"/>
      <c r="K67" s="3"/>
      <c r="L67" s="31"/>
      <c r="M67" s="31"/>
    </row>
    <row r="68" spans="1:13" ht="14.25">
      <c r="A68" s="45"/>
      <c r="B68" s="45"/>
      <c r="C68" s="45"/>
      <c r="D68" s="45"/>
      <c r="E68" s="45"/>
      <c r="F68" s="45"/>
      <c r="G68" s="45"/>
      <c r="H68" s="45"/>
      <c r="I68" s="3"/>
      <c r="J68" s="3"/>
      <c r="K68" s="3"/>
      <c r="L68" s="31"/>
      <c r="M68" s="31"/>
    </row>
    <row r="69" spans="1:13" ht="14.25">
      <c r="A69" s="45"/>
      <c r="B69" s="45"/>
      <c r="C69" s="45"/>
      <c r="D69" s="45"/>
      <c r="E69" s="45"/>
      <c r="F69" s="45"/>
      <c r="G69" s="45"/>
      <c r="H69" s="45"/>
      <c r="I69" s="3"/>
      <c r="J69" s="3"/>
      <c r="K69" s="3"/>
      <c r="L69" s="31"/>
      <c r="M69" s="31"/>
    </row>
    <row r="70" spans="1:13" ht="14.25">
      <c r="A70" s="45"/>
      <c r="B70" s="45"/>
      <c r="C70" s="45"/>
      <c r="D70" s="45"/>
      <c r="E70" s="45"/>
      <c r="F70" s="45"/>
      <c r="G70" s="45"/>
      <c r="H70" s="45"/>
      <c r="I70" s="3"/>
      <c r="J70" s="3"/>
      <c r="K70" s="3"/>
      <c r="L70" s="31"/>
      <c r="M70" s="31"/>
    </row>
    <row r="71" spans="1:13" ht="14.25">
      <c r="A71" s="45"/>
      <c r="B71" s="45"/>
      <c r="C71" s="45"/>
      <c r="D71" s="45"/>
      <c r="E71" s="45"/>
      <c r="F71" s="45"/>
      <c r="G71" s="45"/>
      <c r="H71" s="45"/>
      <c r="I71" s="31"/>
      <c r="J71" s="31"/>
      <c r="K71" s="31"/>
      <c r="L71" s="31"/>
      <c r="M71" s="31"/>
    </row>
    <row r="72" spans="1:13" ht="14.25">
      <c r="A72" s="45"/>
      <c r="B72" s="45"/>
      <c r="C72" s="45"/>
      <c r="D72" s="45"/>
      <c r="E72" s="45"/>
      <c r="F72" s="45"/>
      <c r="G72" s="45"/>
      <c r="H72" s="45"/>
      <c r="I72" s="31"/>
      <c r="J72" s="31"/>
      <c r="K72" s="31"/>
      <c r="L72" s="31"/>
      <c r="M72" s="31"/>
    </row>
    <row r="73" spans="1:13" ht="14.25">
      <c r="A73" s="45"/>
      <c r="B73" s="45"/>
      <c r="C73" s="45"/>
      <c r="D73" s="45"/>
      <c r="E73" s="45"/>
      <c r="F73" s="45"/>
      <c r="G73" s="45"/>
      <c r="H73" s="45"/>
      <c r="I73" s="31"/>
      <c r="J73" s="31"/>
      <c r="K73" s="31"/>
      <c r="L73" s="31"/>
      <c r="M73" s="31"/>
    </row>
    <row r="74" spans="1:13" ht="14.25">
      <c r="A74" s="45"/>
      <c r="B74" s="45"/>
      <c r="C74" s="45"/>
      <c r="D74" s="45"/>
      <c r="E74" s="45"/>
      <c r="F74" s="45"/>
      <c r="G74" s="45"/>
      <c r="H74" s="45"/>
      <c r="I74" s="31"/>
      <c r="J74" s="31"/>
      <c r="K74" s="31"/>
      <c r="L74" s="31"/>
      <c r="M74" s="31"/>
    </row>
    <row r="75" spans="1:13" ht="14.25">
      <c r="A75" s="46"/>
      <c r="B75" s="46"/>
      <c r="C75" s="46"/>
      <c r="D75" s="46"/>
      <c r="E75" s="45"/>
      <c r="F75" s="46"/>
      <c r="G75" s="46"/>
      <c r="H75" s="46"/>
      <c r="I75" s="31"/>
      <c r="J75" s="31"/>
      <c r="K75" s="31"/>
      <c r="L75" s="31"/>
      <c r="M75" s="31"/>
    </row>
    <row r="76" spans="1:8" ht="14.25">
      <c r="A76" s="46"/>
      <c r="B76" s="46"/>
      <c r="C76" s="46"/>
      <c r="D76" s="46"/>
      <c r="E76" s="46"/>
      <c r="F76" s="46"/>
      <c r="G76" s="46"/>
      <c r="H76" s="46"/>
    </row>
    <row r="77" spans="1:8" ht="14.25">
      <c r="A77" s="46"/>
      <c r="B77" s="46"/>
      <c r="C77" s="46"/>
      <c r="D77" s="46"/>
      <c r="E77" s="46"/>
      <c r="F77" s="46"/>
      <c r="G77" s="46"/>
      <c r="H77" s="46"/>
    </row>
    <row r="78" spans="1:8" ht="14.25">
      <c r="A78" s="46"/>
      <c r="B78" s="46"/>
      <c r="C78" s="46"/>
      <c r="D78" s="46"/>
      <c r="E78" s="46"/>
      <c r="F78" s="46"/>
      <c r="G78" s="46"/>
      <c r="H78" s="46"/>
    </row>
    <row r="79" spans="1:8" ht="14.25">
      <c r="A79" s="46"/>
      <c r="B79" s="46"/>
      <c r="C79" s="46"/>
      <c r="D79" s="46"/>
      <c r="E79" s="46"/>
      <c r="F79" s="46"/>
      <c r="G79" s="46"/>
      <c r="H79" s="46"/>
    </row>
    <row r="80" spans="1:8" ht="14.25">
      <c r="A80" s="46"/>
      <c r="B80" s="46"/>
      <c r="C80" s="46"/>
      <c r="D80" s="46"/>
      <c r="E80" s="46"/>
      <c r="F80" s="46"/>
      <c r="G80" s="46"/>
      <c r="H80" s="46"/>
    </row>
    <row r="81" spans="1:8" ht="14.25">
      <c r="A81" s="46"/>
      <c r="B81" s="46"/>
      <c r="C81" s="46"/>
      <c r="D81" s="46"/>
      <c r="E81" s="46"/>
      <c r="F81" s="46"/>
      <c r="G81" s="46"/>
      <c r="H81" s="46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spans="1:8" ht="14.25">
      <c r="A273" s="46"/>
      <c r="B273" s="46"/>
      <c r="C273" s="46"/>
      <c r="D273" s="46"/>
      <c r="E273" s="46"/>
      <c r="F273" s="46"/>
      <c r="G273" s="46"/>
      <c r="H273" s="46"/>
    </row>
    <row r="274" spans="1:8" ht="14.25">
      <c r="A274" s="46"/>
      <c r="B274" s="46"/>
      <c r="C274" s="46"/>
      <c r="D274" s="46"/>
      <c r="E274" s="46"/>
      <c r="F274" s="46"/>
      <c r="G274" s="46"/>
      <c r="H274" s="46"/>
    </row>
    <row r="275" spans="1:8" ht="14.25">
      <c r="A275" s="46"/>
      <c r="B275" s="46"/>
      <c r="C275" s="46"/>
      <c r="D275" s="46"/>
      <c r="E275" s="46"/>
      <c r="F275" s="46"/>
      <c r="G275" s="46"/>
      <c r="H275" s="46"/>
    </row>
    <row r="276" ht="14.25">
      <c r="E276" s="46"/>
    </row>
  </sheetData>
  <printOptions/>
  <pageMargins left="0.75" right="0" top="1" bottom="0" header="0.5" footer="0.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asiams</cp:lastModifiedBy>
  <cp:lastPrinted>2007-11-29T00:45:09Z</cp:lastPrinted>
  <dcterms:created xsi:type="dcterms:W3CDTF">2003-01-23T07:38:12Z</dcterms:created>
  <dcterms:modified xsi:type="dcterms:W3CDTF">2007-11-29T00:45:25Z</dcterms:modified>
  <cp:category/>
  <cp:version/>
  <cp:contentType/>
  <cp:contentStatus/>
</cp:coreProperties>
</file>